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Häggroth\Nextcloud\Skigo\"/>
    </mc:Choice>
  </mc:AlternateContent>
  <xr:revisionPtr revIDLastSave="0" documentId="13_ncr:1_{609D78E4-1DEF-4564-ABAE-D9076764DD86}" xr6:coauthVersionLast="47" xr6:coauthVersionMax="47" xr10:uidLastSave="{00000000-0000-0000-0000-000000000000}"/>
  <workbookProtection lockStructure="1"/>
  <bookViews>
    <workbookView xWindow="-110" yWindow="-110" windowWidth="38620" windowHeight="21100" tabRatio="500" xr2:uid="{00000000-000D-0000-FFFF-FFFF00000000}"/>
  </bookViews>
  <sheets>
    <sheet name="Min Beställning" sheetId="9" r:id="rId1"/>
    <sheet name="Vallatillbehör" sheetId="1" r:id="rId2"/>
    <sheet name="Handskar" sheetId="2" r:id="rId3"/>
    <sheet name="Stavar" sheetId="3" r:id="rId4"/>
    <sheet name="Övrigt" sheetId="4" r:id="rId5"/>
    <sheet name="Glidvalla" sheetId="5" r:id="rId6"/>
    <sheet name="Fästvalla" sheetId="6" r:id="rId7"/>
    <sheet name="Rullskidor och tillbehör" sheetId="7" r:id="rId8"/>
    <sheet name="New Fluor Free Series" sheetId="8" r:id="rId9"/>
  </sheets>
  <definedNames>
    <definedName name="_xlnm._FilterDatabase" localSheetId="0" hidden="1">'Min Beställning'!$A$7:$J$116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99" i="9" l="1" a="1"/>
  <c r="A99" i="9" s="1"/>
  <c r="J3" i="8"/>
  <c r="J4" i="8"/>
  <c r="J5" i="8"/>
  <c r="J6" i="8"/>
  <c r="J7" i="8"/>
  <c r="J8" i="8"/>
  <c r="J9" i="8"/>
  <c r="J10" i="8"/>
  <c r="J11" i="8"/>
  <c r="J13" i="8"/>
  <c r="J14" i="8"/>
  <c r="J15" i="8"/>
  <c r="J16" i="8"/>
  <c r="J17" i="8"/>
  <c r="J18" i="8"/>
  <c r="J19" i="8"/>
  <c r="J20" i="8"/>
  <c r="J21" i="8"/>
  <c r="J22" i="8"/>
  <c r="J24" i="8"/>
  <c r="J25" i="8"/>
  <c r="J26" i="8"/>
  <c r="J27" i="8"/>
  <c r="J28" i="8"/>
  <c r="J29" i="8"/>
  <c r="J30" i="8"/>
  <c r="J31" i="8"/>
  <c r="J32" i="8"/>
  <c r="J33" i="8"/>
  <c r="J35" i="8"/>
  <c r="J36" i="8"/>
  <c r="J37" i="8"/>
  <c r="J38" i="8"/>
  <c r="J39" i="8"/>
  <c r="J40" i="8"/>
  <c r="J41" i="8"/>
  <c r="J42" i="8"/>
  <c r="J45" i="8"/>
  <c r="J46" i="8"/>
  <c r="J47" i="8"/>
  <c r="J48" i="8"/>
  <c r="A44" i="9" a="1"/>
  <c r="A44" i="9" s="1"/>
  <c r="A73" i="9" a="1"/>
  <c r="A73" i="9" s="1"/>
  <c r="A86" i="9" a="1"/>
  <c r="A86" i="9" s="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2" i="6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A57" i="9" s="1" a="1"/>
  <c r="A57" i="9" s="1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H2" i="4"/>
  <c r="J2" i="4" s="1"/>
  <c r="H3" i="4"/>
  <c r="J3" i="4" s="1"/>
  <c r="H4" i="4"/>
  <c r="J4" i="4" s="1"/>
  <c r="H5" i="4"/>
  <c r="J5" i="4" s="1"/>
  <c r="H6" i="4"/>
  <c r="J6" i="4" s="1"/>
  <c r="H7" i="4"/>
  <c r="J7" i="4" s="1"/>
  <c r="H8" i="4"/>
  <c r="J8" i="4" s="1"/>
  <c r="H9" i="4"/>
  <c r="J9" i="4" s="1"/>
  <c r="H10" i="4"/>
  <c r="J10" i="4" s="1"/>
  <c r="H11" i="4"/>
  <c r="J11" i="4" s="1"/>
  <c r="H12" i="4"/>
  <c r="J12" i="4" s="1"/>
  <c r="H13" i="4"/>
  <c r="J13" i="4" s="1"/>
  <c r="H14" i="4"/>
  <c r="J14" i="4" s="1"/>
  <c r="H15" i="4"/>
  <c r="H16" i="4"/>
  <c r="J15" i="4"/>
  <c r="J16" i="4"/>
  <c r="A18" i="9" a="1"/>
  <c r="A18" i="9" s="1"/>
  <c r="H2" i="3"/>
  <c r="H3" i="3"/>
  <c r="H4" i="3"/>
  <c r="H5" i="3"/>
  <c r="H6" i="3"/>
  <c r="H7" i="3"/>
  <c r="J7" i="3" s="1"/>
  <c r="H8" i="3"/>
  <c r="J8" i="3" s="1"/>
  <c r="A31" i="9" s="1" a="1"/>
  <c r="A31" i="9" s="1"/>
  <c r="H9" i="3"/>
  <c r="H10" i="3"/>
  <c r="H11" i="3"/>
  <c r="H12" i="3"/>
  <c r="J12" i="3" s="1"/>
  <c r="H13" i="3"/>
  <c r="J13" i="3" s="1"/>
  <c r="H14" i="3"/>
  <c r="H15" i="3"/>
  <c r="J15" i="3" s="1"/>
  <c r="H16" i="3"/>
  <c r="H17" i="3"/>
  <c r="H18" i="3"/>
  <c r="H19" i="3"/>
  <c r="H20" i="3"/>
  <c r="J20" i="3" s="1"/>
  <c r="H21" i="3"/>
  <c r="J21" i="3" s="1"/>
  <c r="H22" i="3"/>
  <c r="H23" i="3"/>
  <c r="H24" i="3"/>
  <c r="H25" i="3"/>
  <c r="H26" i="3"/>
  <c r="H27" i="3"/>
  <c r="J27" i="3" s="1"/>
  <c r="H28" i="3"/>
  <c r="J28" i="3" s="1"/>
  <c r="H29" i="3"/>
  <c r="H30" i="3"/>
  <c r="H31" i="3"/>
  <c r="H32" i="3"/>
  <c r="J32" i="3" s="1"/>
  <c r="H33" i="3"/>
  <c r="J33" i="3" s="1"/>
  <c r="H34" i="3"/>
  <c r="H35" i="3"/>
  <c r="J35" i="3" s="1"/>
  <c r="H36" i="3"/>
  <c r="H37" i="3"/>
  <c r="H38" i="3"/>
  <c r="H39" i="3"/>
  <c r="H40" i="3"/>
  <c r="J40" i="3" s="1"/>
  <c r="H41" i="3"/>
  <c r="J41" i="3" s="1"/>
  <c r="H42" i="3"/>
  <c r="H43" i="3"/>
  <c r="H44" i="3"/>
  <c r="H45" i="3"/>
  <c r="H46" i="3"/>
  <c r="H47" i="3"/>
  <c r="J47" i="3" s="1"/>
  <c r="H48" i="3"/>
  <c r="J48" i="3" s="1"/>
  <c r="H49" i="3"/>
  <c r="H50" i="3"/>
  <c r="H51" i="3"/>
  <c r="J51" i="3" s="1"/>
  <c r="H52" i="3"/>
  <c r="J52" i="3" s="1"/>
  <c r="H53" i="3"/>
  <c r="J53" i="3" s="1"/>
  <c r="H54" i="3"/>
  <c r="H55" i="3"/>
  <c r="J55" i="3" s="1"/>
  <c r="H56" i="3"/>
  <c r="H57" i="3"/>
  <c r="H58" i="3"/>
  <c r="H59" i="3"/>
  <c r="H60" i="3"/>
  <c r="J60" i="3" s="1"/>
  <c r="H61" i="3"/>
  <c r="J61" i="3" s="1"/>
  <c r="H62" i="3"/>
  <c r="H63" i="3"/>
  <c r="H64" i="3"/>
  <c r="H65" i="3"/>
  <c r="H66" i="3"/>
  <c r="H67" i="3"/>
  <c r="J67" i="3" s="1"/>
  <c r="H68" i="3"/>
  <c r="J68" i="3" s="1"/>
  <c r="H69" i="3"/>
  <c r="H70" i="3"/>
  <c r="H71" i="3"/>
  <c r="J71" i="3" s="1"/>
  <c r="H72" i="3"/>
  <c r="J72" i="3" s="1"/>
  <c r="H73" i="3"/>
  <c r="J73" i="3" s="1"/>
  <c r="H74" i="3"/>
  <c r="H75" i="3"/>
  <c r="J75" i="3" s="1"/>
  <c r="H76" i="3"/>
  <c r="J3" i="3"/>
  <c r="J4" i="3"/>
  <c r="J5" i="3"/>
  <c r="J6" i="3"/>
  <c r="J9" i="3"/>
  <c r="J10" i="3"/>
  <c r="J11" i="3"/>
  <c r="J14" i="3"/>
  <c r="J16" i="3"/>
  <c r="J17" i="3"/>
  <c r="J18" i="3"/>
  <c r="J19" i="3"/>
  <c r="J22" i="3"/>
  <c r="J23" i="3"/>
  <c r="J24" i="3"/>
  <c r="J25" i="3"/>
  <c r="J26" i="3"/>
  <c r="J29" i="3"/>
  <c r="J30" i="3"/>
  <c r="J31" i="3"/>
  <c r="J34" i="3"/>
  <c r="J36" i="3"/>
  <c r="J37" i="3"/>
  <c r="J38" i="3"/>
  <c r="J39" i="3"/>
  <c r="J42" i="3"/>
  <c r="J43" i="3"/>
  <c r="J44" i="3"/>
  <c r="J45" i="3"/>
  <c r="J46" i="3"/>
  <c r="J49" i="3"/>
  <c r="J50" i="3"/>
  <c r="J54" i="3"/>
  <c r="J56" i="3"/>
  <c r="J57" i="3"/>
  <c r="J58" i="3"/>
  <c r="J59" i="3"/>
  <c r="J62" i="3"/>
  <c r="J63" i="3"/>
  <c r="J64" i="3"/>
  <c r="J65" i="3"/>
  <c r="J66" i="3"/>
  <c r="J69" i="3"/>
  <c r="J70" i="3"/>
  <c r="J74" i="3"/>
  <c r="J76" i="3"/>
  <c r="J2" i="3"/>
  <c r="J7" i="2"/>
  <c r="J12" i="2"/>
  <c r="J13" i="2"/>
  <c r="J14" i="2"/>
  <c r="J20" i="2"/>
  <c r="J21" i="2"/>
  <c r="J27" i="2"/>
  <c r="J33" i="2"/>
  <c r="J34" i="2"/>
  <c r="J40" i="2"/>
  <c r="J41" i="2"/>
  <c r="J47" i="2"/>
  <c r="J53" i="2"/>
  <c r="J54" i="2"/>
  <c r="J60" i="2"/>
  <c r="J61" i="2"/>
  <c r="J67" i="2"/>
  <c r="J73" i="2"/>
  <c r="J74" i="2"/>
  <c r="J80" i="2"/>
  <c r="J81" i="2"/>
  <c r="H3" i="2"/>
  <c r="J3" i="2" s="1"/>
  <c r="H4" i="2"/>
  <c r="J4" i="2" s="1"/>
  <c r="H5" i="2"/>
  <c r="J5" i="2" s="1"/>
  <c r="H6" i="2"/>
  <c r="J6" i="2" s="1"/>
  <c r="H7" i="2"/>
  <c r="H8" i="2"/>
  <c r="J8" i="2" s="1"/>
  <c r="H9" i="2"/>
  <c r="J9" i="2" s="1"/>
  <c r="H10" i="2"/>
  <c r="J10" i="2" s="1"/>
  <c r="H11" i="2"/>
  <c r="J11" i="2" s="1"/>
  <c r="H12" i="2"/>
  <c r="H13" i="2"/>
  <c r="H14" i="2"/>
  <c r="H15" i="2"/>
  <c r="J15" i="2" s="1"/>
  <c r="H16" i="2"/>
  <c r="J16" i="2" s="1"/>
  <c r="H17" i="2"/>
  <c r="J17" i="2" s="1"/>
  <c r="H18" i="2"/>
  <c r="J18" i="2" s="1"/>
  <c r="H19" i="2"/>
  <c r="J19" i="2" s="1"/>
  <c r="H20" i="2"/>
  <c r="H21" i="2"/>
  <c r="H22" i="2"/>
  <c r="J22" i="2" s="1"/>
  <c r="H23" i="2"/>
  <c r="J23" i="2" s="1"/>
  <c r="H24" i="2"/>
  <c r="J24" i="2" s="1"/>
  <c r="H25" i="2"/>
  <c r="J25" i="2" s="1"/>
  <c r="H26" i="2"/>
  <c r="J26" i="2" s="1"/>
  <c r="H27" i="2"/>
  <c r="H28" i="2"/>
  <c r="J28" i="2" s="1"/>
  <c r="H29" i="2"/>
  <c r="J29" i="2" s="1"/>
  <c r="H30" i="2"/>
  <c r="J30" i="2" s="1"/>
  <c r="H31" i="2"/>
  <c r="J31" i="2" s="1"/>
  <c r="H32" i="2"/>
  <c r="J32" i="2" s="1"/>
  <c r="H33" i="2"/>
  <c r="H34" i="2"/>
  <c r="H35" i="2"/>
  <c r="J35" i="2" s="1"/>
  <c r="H36" i="2"/>
  <c r="J36" i="2" s="1"/>
  <c r="H37" i="2"/>
  <c r="J37" i="2" s="1"/>
  <c r="H38" i="2"/>
  <c r="J38" i="2" s="1"/>
  <c r="H39" i="2"/>
  <c r="J39" i="2" s="1"/>
  <c r="H40" i="2"/>
  <c r="H41" i="2"/>
  <c r="H42" i="2"/>
  <c r="J42" i="2" s="1"/>
  <c r="H43" i="2"/>
  <c r="J43" i="2" s="1"/>
  <c r="H44" i="2"/>
  <c r="J44" i="2" s="1"/>
  <c r="H45" i="2"/>
  <c r="J45" i="2" s="1"/>
  <c r="H46" i="2"/>
  <c r="J46" i="2" s="1"/>
  <c r="H47" i="2"/>
  <c r="H48" i="2"/>
  <c r="J48" i="2" s="1"/>
  <c r="H49" i="2"/>
  <c r="J49" i="2" s="1"/>
  <c r="H50" i="2"/>
  <c r="J50" i="2" s="1"/>
  <c r="H51" i="2"/>
  <c r="J51" i="2" s="1"/>
  <c r="H52" i="2"/>
  <c r="J52" i="2" s="1"/>
  <c r="H53" i="2"/>
  <c r="H54" i="2"/>
  <c r="H55" i="2"/>
  <c r="J55" i="2" s="1"/>
  <c r="H56" i="2"/>
  <c r="J56" i="2" s="1"/>
  <c r="H57" i="2"/>
  <c r="J57" i="2" s="1"/>
  <c r="H58" i="2"/>
  <c r="J58" i="2" s="1"/>
  <c r="H59" i="2"/>
  <c r="J59" i="2" s="1"/>
  <c r="H60" i="2"/>
  <c r="H61" i="2"/>
  <c r="H62" i="2"/>
  <c r="J62" i="2" s="1"/>
  <c r="H63" i="2"/>
  <c r="J63" i="2" s="1"/>
  <c r="H64" i="2"/>
  <c r="J64" i="2" s="1"/>
  <c r="H65" i="2"/>
  <c r="J65" i="2" s="1"/>
  <c r="H66" i="2"/>
  <c r="J66" i="2" s="1"/>
  <c r="H67" i="2"/>
  <c r="H68" i="2"/>
  <c r="J68" i="2" s="1"/>
  <c r="H69" i="2"/>
  <c r="J69" i="2" s="1"/>
  <c r="H70" i="2"/>
  <c r="J70" i="2" s="1"/>
  <c r="H71" i="2"/>
  <c r="J71" i="2" s="1"/>
  <c r="H72" i="2"/>
  <c r="J72" i="2" s="1"/>
  <c r="H73" i="2"/>
  <c r="H74" i="2"/>
  <c r="H75" i="2"/>
  <c r="J75" i="2" s="1"/>
  <c r="H76" i="2"/>
  <c r="J76" i="2" s="1"/>
  <c r="H77" i="2"/>
  <c r="J77" i="2" s="1"/>
  <c r="H78" i="2"/>
  <c r="J78" i="2" s="1"/>
  <c r="H79" i="2"/>
  <c r="J79" i="2" s="1"/>
  <c r="H80" i="2"/>
  <c r="H81" i="2"/>
  <c r="H82" i="2"/>
  <c r="J82" i="2" s="1"/>
  <c r="H83" i="2"/>
  <c r="J83" i="2" s="1"/>
  <c r="H84" i="2"/>
  <c r="J84" i="2" s="1"/>
  <c r="H2" i="2"/>
  <c r="J2" i="2" s="1"/>
  <c r="H3" i="1" l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H17" i="1"/>
  <c r="J17" i="1" s="1"/>
  <c r="H18" i="1"/>
  <c r="J18" i="1" s="1"/>
  <c r="H19" i="1"/>
  <c r="J19" i="1" s="1"/>
  <c r="H20" i="1"/>
  <c r="J20" i="1" s="1"/>
  <c r="H21" i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H36" i="1"/>
  <c r="J36" i="1" s="1"/>
  <c r="H37" i="1"/>
  <c r="J37" i="1" s="1"/>
  <c r="H38" i="1"/>
  <c r="J38" i="1" s="1"/>
  <c r="H2" i="1"/>
  <c r="J2" i="1" s="1"/>
  <c r="J21" i="1"/>
  <c r="J35" i="1"/>
  <c r="H48" i="8"/>
  <c r="H47" i="8"/>
  <c r="H46" i="8"/>
  <c r="H45" i="8"/>
  <c r="H42" i="8"/>
  <c r="H41" i="8"/>
  <c r="H40" i="8"/>
  <c r="H39" i="8"/>
  <c r="H38" i="8"/>
  <c r="H37" i="8"/>
  <c r="H36" i="8"/>
  <c r="H35" i="8"/>
  <c r="H33" i="8"/>
  <c r="H32" i="8"/>
  <c r="H31" i="8"/>
  <c r="H30" i="8"/>
  <c r="H29" i="8"/>
  <c r="H28" i="8"/>
  <c r="H27" i="8"/>
  <c r="H26" i="8"/>
  <c r="H25" i="8"/>
  <c r="H24" i="8"/>
  <c r="H22" i="8"/>
  <c r="H21" i="8"/>
  <c r="H20" i="8"/>
  <c r="H19" i="8"/>
  <c r="H18" i="8"/>
  <c r="H17" i="8"/>
  <c r="H16" i="8"/>
  <c r="H15" i="8"/>
  <c r="H14" i="8"/>
  <c r="H13" i="8"/>
  <c r="H11" i="8"/>
  <c r="H10" i="8"/>
  <c r="H9" i="8"/>
  <c r="H8" i="8"/>
  <c r="H7" i="8"/>
  <c r="H6" i="8"/>
  <c r="H5" i="8"/>
  <c r="H4" i="8"/>
  <c r="H3" i="8"/>
  <c r="H46" i="7"/>
  <c r="J46" i="7" s="1"/>
  <c r="H45" i="7"/>
  <c r="J45" i="7" s="1"/>
  <c r="H44" i="7"/>
  <c r="J44" i="7" s="1"/>
  <c r="H43" i="7"/>
  <c r="J43" i="7" s="1"/>
  <c r="H42" i="7"/>
  <c r="J42" i="7" s="1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4" i="7"/>
  <c r="J14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7" i="7"/>
  <c r="J7" i="7" s="1"/>
  <c r="H6" i="7"/>
  <c r="J6" i="7" s="1"/>
  <c r="H5" i="7"/>
  <c r="J5" i="7" s="1"/>
  <c r="H4" i="7"/>
  <c r="J4" i="7" s="1"/>
  <c r="H3" i="7"/>
  <c r="J3" i="7" s="1"/>
  <c r="H2" i="7"/>
  <c r="J2" i="7" s="1"/>
  <c r="H39" i="6"/>
  <c r="H38" i="6"/>
  <c r="H36" i="6"/>
  <c r="H35" i="6"/>
  <c r="H34" i="6"/>
  <c r="H32" i="6"/>
  <c r="H31" i="6"/>
  <c r="H30" i="6"/>
  <c r="H29" i="6"/>
  <c r="H28" i="6"/>
  <c r="H27" i="6"/>
  <c r="H25" i="6"/>
  <c r="H24" i="6"/>
  <c r="H23" i="6"/>
  <c r="H22" i="6"/>
  <c r="H21" i="6"/>
  <c r="H20" i="6"/>
  <c r="H18" i="6"/>
  <c r="H17" i="6"/>
  <c r="H15" i="6"/>
  <c r="H14" i="6"/>
  <c r="H13" i="6"/>
  <c r="H12" i="6"/>
  <c r="H11" i="6"/>
  <c r="H10" i="6"/>
  <c r="H9" i="6"/>
  <c r="H8" i="6"/>
  <c r="H6" i="6"/>
  <c r="H5" i="6"/>
  <c r="H4" i="6"/>
  <c r="H3" i="6"/>
  <c r="K94" i="5"/>
  <c r="K93" i="5"/>
  <c r="K92" i="5"/>
  <c r="K91" i="5"/>
  <c r="K90" i="5"/>
  <c r="K89" i="5"/>
  <c r="K88" i="5"/>
  <c r="K87" i="5"/>
  <c r="K86" i="5"/>
  <c r="K85" i="5"/>
  <c r="K84" i="5"/>
  <c r="K83" i="5"/>
  <c r="K80" i="5"/>
  <c r="K79" i="5"/>
  <c r="K78" i="5"/>
  <c r="K77" i="5"/>
  <c r="K76" i="5"/>
  <c r="K75" i="5"/>
  <c r="K74" i="5"/>
  <c r="K72" i="5"/>
  <c r="K71" i="5"/>
  <c r="K70" i="5"/>
  <c r="K69" i="5"/>
  <c r="K68" i="5"/>
  <c r="K67" i="5"/>
  <c r="K66" i="5"/>
  <c r="K64" i="5"/>
  <c r="K63" i="5"/>
  <c r="K62" i="5"/>
  <c r="K61" i="5"/>
  <c r="K60" i="5"/>
  <c r="K59" i="5"/>
  <c r="K58" i="5"/>
  <c r="K56" i="5"/>
  <c r="K55" i="5"/>
  <c r="K54" i="5"/>
  <c r="K53" i="5"/>
  <c r="K52" i="5"/>
  <c r="K51" i="5"/>
  <c r="K50" i="5"/>
  <c r="K48" i="5"/>
  <c r="K47" i="5"/>
  <c r="K46" i="5"/>
  <c r="K45" i="5"/>
  <c r="K44" i="5"/>
  <c r="K43" i="5"/>
  <c r="K42" i="5"/>
  <c r="K41" i="5"/>
  <c r="K39" i="5"/>
  <c r="K38" i="5"/>
  <c r="K37" i="5"/>
  <c r="K36" i="5"/>
  <c r="K35" i="5"/>
  <c r="K33" i="5"/>
  <c r="K32" i="5"/>
  <c r="K31" i="5"/>
  <c r="K30" i="5"/>
  <c r="K29" i="5"/>
  <c r="K28" i="5"/>
  <c r="K27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8" i="5"/>
  <c r="K7" i="5"/>
  <c r="K6" i="5"/>
  <c r="K3" i="5"/>
  <c r="A8" i="9" l="1" a="1"/>
  <c r="B5" i="9" s="1"/>
  <c r="J16" i="1"/>
  <c r="A8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<sst xmlns="http://schemas.openxmlformats.org/spreadsheetml/2006/main" count="1841" uniqueCount="401">
  <si>
    <t>Artikel nr</t>
  </si>
  <si>
    <t>Produkt</t>
  </si>
  <si>
    <t>Färg</t>
  </si>
  <si>
    <t>Strl</t>
  </si>
  <si>
    <t>Rek Pris</t>
  </si>
  <si>
    <t>Rabatt</t>
  </si>
  <si>
    <t>Gjutaren</t>
  </si>
  <si>
    <t>Brush bronze/nylon</t>
  </si>
  <si>
    <t>white</t>
  </si>
  <si>
    <t>No size</t>
  </si>
  <si>
    <t>Brush horsehair</t>
  </si>
  <si>
    <t>Brush nylon Fine</t>
  </si>
  <si>
    <t>Brush nylon</t>
  </si>
  <si>
    <t>Brush steel</t>
  </si>
  <si>
    <t>Borstpaket 3st ny/tag/steel</t>
  </si>
  <si>
    <t>BorstStubbe  Nylon</t>
  </si>
  <si>
    <t>Rotor brush cork</t>
  </si>
  <si>
    <t>Rotor brush Horsehair</t>
  </si>
  <si>
    <t>Rotor brush Nylon</t>
  </si>
  <si>
    <t>Rotor brush Steel</t>
  </si>
  <si>
    <t>Rotor brush Tagel/Nylon</t>
  </si>
  <si>
    <t>Rotor Handel-Universal</t>
  </si>
  <si>
    <t>black</t>
  </si>
  <si>
    <t>Cork natural big</t>
  </si>
  <si>
    <t>brown</t>
  </si>
  <si>
    <t>Synthetic cork</t>
  </si>
  <si>
    <t>grey</t>
  </si>
  <si>
    <t>Easy Cut Cap (EC lock)</t>
  </si>
  <si>
    <t>Fiberlene big</t>
  </si>
  <si>
    <t>Fiberlene</t>
  </si>
  <si>
    <t>Fibertex</t>
  </si>
  <si>
    <t>green</t>
  </si>
  <si>
    <t>Groove scraper</t>
  </si>
  <si>
    <t>Scraper 3mm plastic</t>
  </si>
  <si>
    <t>transparent</t>
  </si>
  <si>
    <t>Scraper 5mm plastic</t>
  </si>
  <si>
    <t>Scraper 5mm DIAMANT</t>
  </si>
  <si>
    <t>trans</t>
  </si>
  <si>
    <t>Scraper cleaning</t>
  </si>
  <si>
    <t>Scraper steel</t>
  </si>
  <si>
    <t>gray</t>
  </si>
  <si>
    <t>Waxremover 1000ml</t>
  </si>
  <si>
    <t>black 12/kart</t>
  </si>
  <si>
    <t>1000ml</t>
  </si>
  <si>
    <t>Waxremover 250ml</t>
  </si>
  <si>
    <t>black 16/kat</t>
  </si>
  <si>
    <t>250ml</t>
  </si>
  <si>
    <t>Structure tool set</t>
  </si>
  <si>
    <t>Wax iron 850W</t>
  </si>
  <si>
    <t>Wax iron Digital</t>
  </si>
  <si>
    <t>Wax Iron "Tjocksula</t>
  </si>
  <si>
    <t>Waxbox Rotor</t>
  </si>
  <si>
    <t>M</t>
  </si>
  <si>
    <t>Waxbox with waxes "Vasa"</t>
  </si>
  <si>
    <t>Table Waxingbench two skis</t>
  </si>
  <si>
    <t>Waxingbench double two skis</t>
  </si>
  <si>
    <t>Waxingbench single one ski</t>
  </si>
  <si>
    <t>Waxingbench for table</t>
  </si>
  <si>
    <t> </t>
  </si>
  <si>
    <t>Unit</t>
  </si>
  <si>
    <t>Gjutarenpris</t>
  </si>
  <si>
    <t>Skigo Hummer 2.0 </t>
  </si>
  <si>
    <t>svart</t>
  </si>
  <si>
    <t>XXS</t>
  </si>
  <si>
    <t>Skigo Hummer 2.0</t>
  </si>
  <si>
    <t>XS</t>
  </si>
  <si>
    <t>S</t>
  </si>
  <si>
    <t>L</t>
  </si>
  <si>
    <t>XL</t>
  </si>
  <si>
    <t>XXL</t>
  </si>
  <si>
    <t>Skigo Hummer blå</t>
  </si>
  <si>
    <t>blå</t>
  </si>
  <si>
    <t>Skigo X-skin 2.0</t>
  </si>
  <si>
    <t>Skigo X-skin blå</t>
  </si>
  <si>
    <t>Skigo X-skin lady 2.0</t>
  </si>
  <si>
    <t>pink</t>
  </si>
  <si>
    <t>Skigo X-skin thermo 2.0</t>
  </si>
  <si>
    <t>Skigo X-skin thermo blå</t>
  </si>
  <si>
    <t>Skigo trainer svart/blå</t>
  </si>
  <si>
    <t>Svart/Blå</t>
  </si>
  <si>
    <t>Skigo trainer thermo svart/blå</t>
  </si>
  <si>
    <t>Skigo Touring svart</t>
  </si>
  <si>
    <t>Svart </t>
  </si>
  <si>
    <t>Skigo Touring blå</t>
  </si>
  <si>
    <t>Blå</t>
  </si>
  <si>
    <t>Headband</t>
  </si>
  <si>
    <t>One size </t>
  </si>
  <si>
    <t>Headband foldable</t>
  </si>
  <si>
    <t>Racing cap</t>
  </si>
  <si>
    <t>WC Cap</t>
  </si>
  <si>
    <t>Standard basket      Lim</t>
  </si>
  <si>
    <t>10mm </t>
  </si>
  <si>
    <t>pair</t>
  </si>
  <si>
    <t>8mm</t>
  </si>
  <si>
    <t>Race basket             Limma</t>
  </si>
  <si>
    <t>Handle Racing</t>
  </si>
  <si>
    <t>16mm </t>
  </si>
  <si>
    <t>PRO Strap </t>
  </si>
  <si>
    <t>gold </t>
  </si>
  <si>
    <t>Power Strap 2,0</t>
  </si>
  <si>
    <t>Polecase</t>
  </si>
  <si>
    <t>2-3 pair </t>
  </si>
  <si>
    <t>piece</t>
  </si>
  <si>
    <t>Tillbehörspkt. Truga/adapt/Holk</t>
  </si>
  <si>
    <t>8 mm</t>
  </si>
  <si>
    <t>pack</t>
  </si>
  <si>
    <t>Adapter 8 mm</t>
  </si>
  <si>
    <t>Holk PRO 8 mm</t>
  </si>
  <si>
    <t>Skruvtruga RACE 8mm</t>
  </si>
  <si>
    <t>Skruvtruga CLASSIC 8 mm</t>
  </si>
  <si>
    <t>Skruvtruga SNOW 8 mm</t>
  </si>
  <si>
    <t>Racing 2.0 - Power Strap 2.0 GUL</t>
  </si>
  <si>
    <t>130cm</t>
  </si>
  <si>
    <t>140cm</t>
  </si>
  <si>
    <t>150cm</t>
  </si>
  <si>
    <t>160cm</t>
  </si>
  <si>
    <t>170cm</t>
  </si>
  <si>
    <t>175cm</t>
  </si>
  <si>
    <t>Racing 1.0 - Power Strap 1.0  GUL</t>
  </si>
  <si>
    <t>135cm</t>
  </si>
  <si>
    <t>145cm</t>
  </si>
  <si>
    <t>155cm</t>
  </si>
  <si>
    <t>165cm</t>
  </si>
  <si>
    <t>Elit - ORANGE</t>
  </si>
  <si>
    <t>blue</t>
  </si>
  <si>
    <t>Vasa med skruvtruga RÖD</t>
  </si>
  <si>
    <t>red</t>
  </si>
  <si>
    <t>XC - GRÖN</t>
  </si>
  <si>
    <t>110cm</t>
  </si>
  <si>
    <t>115cm</t>
  </si>
  <si>
    <t>120cm</t>
  </si>
  <si>
    <t>125cm</t>
  </si>
  <si>
    <t>Touring - BLÅ</t>
  </si>
  <si>
    <t>80cm</t>
  </si>
  <si>
    <t>90cm</t>
  </si>
  <si>
    <t>100cm</t>
  </si>
  <si>
    <t>105cm</t>
  </si>
  <si>
    <t>Ski holder</t>
  </si>
  <si>
    <t>one size </t>
  </si>
  <si>
    <t>POLE HOLDER</t>
  </si>
  <si>
    <t>Drinkbelt</t>
  </si>
  <si>
    <t>1,1L</t>
  </si>
  <si>
    <t>Roller bag</t>
  </si>
  <si>
    <t>80 L</t>
  </si>
  <si>
    <t>Single bottle</t>
  </si>
  <si>
    <t>0,8 L</t>
  </si>
  <si>
    <t>Drinkbelt QC </t>
  </si>
  <si>
    <t>Accessorybag</t>
  </si>
  <si>
    <t>Mulitibelt - 3 bottles </t>
  </si>
  <si>
    <t>Kids Skiset with combibinding, blue, 90</t>
  </si>
  <si>
    <t>Kids Skiset with combibinding, blue, 100</t>
  </si>
  <si>
    <t>Kids Skiset with combibinding, blue, 110</t>
  </si>
  <si>
    <t>Kids Skiset with combibinding, blue, 120</t>
  </si>
  <si>
    <t>Kids Skiset with combibinding, blue, 130</t>
  </si>
  <si>
    <t>Group</t>
  </si>
  <si>
    <t>Wax Kit</t>
  </si>
  <si>
    <t>Easy-Glide paraffin</t>
  </si>
  <si>
    <t>60ml</t>
  </si>
  <si>
    <t>Wax Gliders</t>
  </si>
  <si>
    <t>Skin wax</t>
  </si>
  <si>
    <t>Skigo skin wax stick fluor pkt</t>
  </si>
  <si>
    <t>mix</t>
  </si>
  <si>
    <t>30gx2</t>
  </si>
  <si>
    <t>Skin Kit Stick+Clean+Brush+Liq</t>
  </si>
  <si>
    <t>No size </t>
  </si>
  <si>
    <t>Skinwax cleaning</t>
  </si>
  <si>
    <t>Fluor solid C22</t>
  </si>
  <si>
    <t>yellow</t>
  </si>
  <si>
    <t>20g</t>
  </si>
  <si>
    <t>Fluor solid C44/7</t>
  </si>
  <si>
    <t>Fluor solid C105</t>
  </si>
  <si>
    <t>Fluor solid C110</t>
  </si>
  <si>
    <t>CM 10 solid/powder</t>
  </si>
  <si>
    <t>30g</t>
  </si>
  <si>
    <t>Fluor powder C22</t>
  </si>
  <si>
    <t>Fluor powder C44/7</t>
  </si>
  <si>
    <t>Fluor powder C105</t>
  </si>
  <si>
    <t>Fluor powder C110</t>
  </si>
  <si>
    <t>75ml</t>
  </si>
  <si>
    <t>60g</t>
  </si>
  <si>
    <t>CM10 Micro fluid</t>
  </si>
  <si>
    <t>gold</t>
  </si>
  <si>
    <t>30ml</t>
  </si>
  <si>
    <t>CM10 Micro minus fluid</t>
  </si>
  <si>
    <t>Fluor fluide C22</t>
  </si>
  <si>
    <t>Fluor fluide C44/7</t>
  </si>
  <si>
    <t>Fluor fluide C55/99</t>
  </si>
  <si>
    <t>violet</t>
  </si>
  <si>
    <t>Fluor fluide C105</t>
  </si>
  <si>
    <t>Fluor fluide C110</t>
  </si>
  <si>
    <t>100ml</t>
  </si>
  <si>
    <t>HF Glider Yellow</t>
  </si>
  <si>
    <t>45g</t>
  </si>
  <si>
    <t>HF Glider Orange </t>
  </si>
  <si>
    <t>orange</t>
  </si>
  <si>
    <t>HF Glider Red </t>
  </si>
  <si>
    <t>HF Glider Violet </t>
  </si>
  <si>
    <t>HF Glider Blue</t>
  </si>
  <si>
    <t>HF Glider Green </t>
  </si>
  <si>
    <t>HF Glider Universal </t>
  </si>
  <si>
    <t>White </t>
  </si>
  <si>
    <t>Soft Cleaning/saturation</t>
  </si>
  <si>
    <t>120g</t>
  </si>
  <si>
    <t>Soft Cleaning/sturation</t>
  </si>
  <si>
    <t>1000g</t>
  </si>
  <si>
    <t>XC Glider blue servpack</t>
  </si>
  <si>
    <t>XC Glider violet servpack</t>
  </si>
  <si>
    <t>Mättning WORLD CUP</t>
  </si>
  <si>
    <t>200g</t>
  </si>
  <si>
    <t>LF Glider Yellow </t>
  </si>
  <si>
    <t>LF Glider Orange</t>
  </si>
  <si>
    <t>LF Glider Red </t>
  </si>
  <si>
    <t>LF Glider Violet </t>
  </si>
  <si>
    <t>LF Glider Blue </t>
  </si>
  <si>
    <t>LF Glider Green </t>
  </si>
  <si>
    <t>LF Glider graphite </t>
  </si>
  <si>
    <t>LF World Cup</t>
  </si>
  <si>
    <t>XC Glider Flour Free Yellow</t>
  </si>
  <si>
    <t>XC Glider Flour Free Orange</t>
  </si>
  <si>
    <t>XC Glider Flour Free Red</t>
  </si>
  <si>
    <t>XC Glider Flour Free Violet </t>
  </si>
  <si>
    <t>XC Glider Flour Free Blue </t>
  </si>
  <si>
    <t>XC Glider Flour Free Green </t>
  </si>
  <si>
    <t>XC Glider Flour Free graphite</t>
  </si>
  <si>
    <t>HF Glider Orange</t>
  </si>
  <si>
    <t>HF Glider Blue </t>
  </si>
  <si>
    <t>LF Glider Yellow</t>
  </si>
  <si>
    <t>LF Glider Red</t>
  </si>
  <si>
    <t>LF Glider Violet</t>
  </si>
  <si>
    <t>LF Glider graphite</t>
  </si>
  <si>
    <t>XC Glider Flour FreeYellow</t>
  </si>
  <si>
    <t>XC Glider Flour Free Orange </t>
  </si>
  <si>
    <t>XC Glider Flour Free Red </t>
  </si>
  <si>
    <t>PRO CENTER</t>
  </si>
  <si>
    <t>C 1710 Powder </t>
  </si>
  <si>
    <t>N21 Powder</t>
  </si>
  <si>
    <t>C-111 Powder</t>
  </si>
  <si>
    <t>N3 Fluid</t>
  </si>
  <si>
    <t>CM 10 Konstsnö</t>
  </si>
  <si>
    <t>HL 19 Paraffin  200 gr</t>
  </si>
  <si>
    <t>200gr</t>
  </si>
  <si>
    <t>N21 Kloss</t>
  </si>
  <si>
    <t>HF Paraffin 1.0 LDQ/157 200 gr</t>
  </si>
  <si>
    <t>YT Fluide</t>
  </si>
  <si>
    <t>HF Paraffin 2.0 LDQ/157 200 gr</t>
  </si>
  <si>
    <t>HF LDQ 157 NEW 45gr</t>
  </si>
  <si>
    <t>45gr</t>
  </si>
  <si>
    <t>Easywax grip pkt</t>
  </si>
  <si>
    <t>2*45g</t>
  </si>
  <si>
    <t>Tourpack </t>
  </si>
  <si>
    <t>Majan pack </t>
  </si>
  <si>
    <t>Klisterpack </t>
  </si>
  <si>
    <t>XC FlourFree Yellow</t>
  </si>
  <si>
    <t>XC FlourFree Orange</t>
  </si>
  <si>
    <t>XC FlourFree Red</t>
  </si>
  <si>
    <t>XC FlourFree Violett</t>
  </si>
  <si>
    <t>XC FlourFree Blue</t>
  </si>
  <si>
    <t>XC FlourFree Green</t>
  </si>
  <si>
    <t>XC FlourFree Base</t>
  </si>
  <si>
    <t>Extra Strong WC</t>
  </si>
  <si>
    <t>rosa</t>
  </si>
  <si>
    <t>LF Kickwax Orange </t>
  </si>
  <si>
    <t>LF Kickwax Violet</t>
  </si>
  <si>
    <t>HF Kickwax Yellow </t>
  </si>
  <si>
    <t>HF Kickwax Red </t>
  </si>
  <si>
    <t>HF Kickwax Violet </t>
  </si>
  <si>
    <t>HF Kickwax Blue</t>
  </si>
  <si>
    <t>GUL Finnish Version</t>
  </si>
  <si>
    <t>WC Kickwax 2.0</t>
  </si>
  <si>
    <t>violette</t>
  </si>
  <si>
    <t>XC Klister Orange </t>
  </si>
  <si>
    <t>XC Klister Red </t>
  </si>
  <si>
    <t>XC Klister Silver</t>
  </si>
  <si>
    <t>silver</t>
  </si>
  <si>
    <t>XC Klister Universal </t>
  </si>
  <si>
    <t>XC Klister Violet </t>
  </si>
  <si>
    <t>XC Klister Blue </t>
  </si>
  <si>
    <t>HF Klister Gul </t>
  </si>
  <si>
    <t>HF Klister Violet </t>
  </si>
  <si>
    <t>HF Klister Universal </t>
  </si>
  <si>
    <t>Base spray klister</t>
  </si>
  <si>
    <t>Universal klister spray </t>
  </si>
  <si>
    <t>white </t>
  </si>
  <si>
    <t>75ml </t>
  </si>
  <si>
    <t>piece </t>
  </si>
  <si>
    <t>size</t>
  </si>
  <si>
    <t>färg</t>
  </si>
  <si>
    <t>rekpris</t>
  </si>
  <si>
    <t>Roller ski Classic Onepiece Jr</t>
  </si>
  <si>
    <t>one size</t>
  </si>
  <si>
    <t>Rollerski NS Skate</t>
  </si>
  <si>
    <t>Rolllerski Carbon classic Stiff</t>
  </si>
  <si>
    <t>Hard</t>
  </si>
  <si>
    <t>Rollerski alu vit classic</t>
  </si>
  <si>
    <t>Rollerski aluminium skate</t>
  </si>
  <si>
    <t>Classic back wheels 2pcs</t>
  </si>
  <si>
    <t>Classic front wheels 2pcs</t>
  </si>
  <si>
    <t>Skate wheels No2 2pcs</t>
  </si>
  <si>
    <t>Classic Backwheels no3 blister</t>
  </si>
  <si>
    <t>Classic Frontwheels no3 bliste</t>
  </si>
  <si>
    <t>Skatewheels no3 blister</t>
  </si>
  <si>
    <t>Stänkskärm-Fenders 4pcs</t>
  </si>
  <si>
    <t>Stänkskärm-fenders skate 4pcs</t>
  </si>
  <si>
    <t>Roller skibag</t>
  </si>
  <si>
    <t>Skruvtruga roller PRO 8mm</t>
  </si>
  <si>
    <t>Roller tip </t>
  </si>
  <si>
    <t>10mm</t>
  </si>
  <si>
    <t>Roller tip pro</t>
  </si>
  <si>
    <t>Rollerglove</t>
  </si>
  <si>
    <t>Vit/svart</t>
  </si>
  <si>
    <t>Roller 100% 130 CM</t>
  </si>
  <si>
    <t>Roller 100% 135 CM</t>
  </si>
  <si>
    <t>Roller 100% 140 CM</t>
  </si>
  <si>
    <t>Roller 100% 145 CM</t>
  </si>
  <si>
    <t>Roller 100% 150 CM</t>
  </si>
  <si>
    <t>Roller 100% 155 CM</t>
  </si>
  <si>
    <t>Roller 100% 160 CM</t>
  </si>
  <si>
    <t>Roller 100% 165 CM</t>
  </si>
  <si>
    <t>Roller 100% 170 CM</t>
  </si>
  <si>
    <t>Roller 100% 175 CM</t>
  </si>
  <si>
    <t>Roller 50% 130cm</t>
  </si>
  <si>
    <t>white/yellow</t>
  </si>
  <si>
    <t>Roller 50% 135cm</t>
  </si>
  <si>
    <t>Roller 50% 140cm</t>
  </si>
  <si>
    <t>Roller 50% 145cm</t>
  </si>
  <si>
    <t>Roller 50% 150cm</t>
  </si>
  <si>
    <t>Roller 50% 155cm</t>
  </si>
  <si>
    <t>Roller 50% 160cm</t>
  </si>
  <si>
    <t>Roller 50% 165cm</t>
  </si>
  <si>
    <t>Roller 50% 170cm</t>
  </si>
  <si>
    <t>Active/motion</t>
  </si>
  <si>
    <t>FFA</t>
  </si>
  <si>
    <t>FFA Blue Fleeting</t>
  </si>
  <si>
    <t>FFA Red Fleeting</t>
  </si>
  <si>
    <t>Röd</t>
  </si>
  <si>
    <t>FFA violett Fleeting</t>
  </si>
  <si>
    <t>Violett</t>
  </si>
  <si>
    <t>FFA Green Glider</t>
  </si>
  <si>
    <t>Grön</t>
  </si>
  <si>
    <t>FFA Blue Glider</t>
  </si>
  <si>
    <t>FFA Violett Glider</t>
  </si>
  <si>
    <t>FFA Orange Glider</t>
  </si>
  <si>
    <t>Orange</t>
  </si>
  <si>
    <t>FFA Red Glider</t>
  </si>
  <si>
    <t>FFA Yellow Glider</t>
  </si>
  <si>
    <t>Gul</t>
  </si>
  <si>
    <t>Traning</t>
  </si>
  <si>
    <t>FFT</t>
  </si>
  <si>
    <t>FFT Blue  Fleeting</t>
  </si>
  <si>
    <t>FFT Red  Fleeting</t>
  </si>
  <si>
    <t>FFT violett  Fleeting</t>
  </si>
  <si>
    <t>FFT Green Glider</t>
  </si>
  <si>
    <t>FFT Blue Glider</t>
  </si>
  <si>
    <t>FFT Violett Glider</t>
  </si>
  <si>
    <t>FFT Orange Glider</t>
  </si>
  <si>
    <t>FFT  Red Glider</t>
  </si>
  <si>
    <t>FFT  Yellow Glider</t>
  </si>
  <si>
    <t>FFT  Graphite Glider</t>
  </si>
  <si>
    <t>Grafit</t>
  </si>
  <si>
    <t>Competition</t>
  </si>
  <si>
    <t>FFC</t>
  </si>
  <si>
    <t>FFC Blue  Fleeting</t>
  </si>
  <si>
    <t>FFC Red  Fleeting</t>
  </si>
  <si>
    <t>FFC violett  Fleeting</t>
  </si>
  <si>
    <t>FFC Green Glider</t>
  </si>
  <si>
    <t>FFC Blue Glider</t>
  </si>
  <si>
    <t>FFC Violett Glider</t>
  </si>
  <si>
    <t>FFC  Red Glider</t>
  </si>
  <si>
    <t>FFC  Yellow Glider</t>
  </si>
  <si>
    <t>FFC  LDG157 3.0 Glider</t>
  </si>
  <si>
    <t>Vit</t>
  </si>
  <si>
    <t>Racing</t>
  </si>
  <si>
    <t>FFR</t>
  </si>
  <si>
    <t>FFR Blue  Fleeting</t>
  </si>
  <si>
    <t>80ml</t>
  </si>
  <si>
    <t>FFR Red  Fleeting</t>
  </si>
  <si>
    <t>FFR violett  Fleeting</t>
  </si>
  <si>
    <t>FFR Yellow  Fleeting</t>
  </si>
  <si>
    <t>FFR Green Powder</t>
  </si>
  <si>
    <t>FFR Blue Powder</t>
  </si>
  <si>
    <t>FFR  Red Powder</t>
  </si>
  <si>
    <t>FFR  Yellow Powder</t>
  </si>
  <si>
    <t>Fästvalla</t>
  </si>
  <si>
    <t>FFR Blue  Grip</t>
  </si>
  <si>
    <t>FFR Red  Grip</t>
  </si>
  <si>
    <t>FFR violett  Grip</t>
  </si>
  <si>
    <t>FFR Yellow  Grip</t>
  </si>
  <si>
    <t>HF Paraffin 1.0 LDQ/157 45 gr</t>
  </si>
  <si>
    <t>Namn</t>
  </si>
  <si>
    <t>E-post</t>
  </si>
  <si>
    <t>Telefon</t>
  </si>
  <si>
    <t>Antal</t>
  </si>
  <si>
    <t>Pris</t>
  </si>
  <si>
    <t>Summa beställning</t>
  </si>
  <si>
    <t>Artikelnummer</t>
  </si>
  <si>
    <t>Benämning</t>
  </si>
  <si>
    <t>Rekpris</t>
  </si>
  <si>
    <t>Gjutarenrabatt</t>
  </si>
  <si>
    <t>Kolumn1</t>
  </si>
  <si>
    <t>Kolumn2</t>
  </si>
  <si>
    <t>Gutaren 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</si>
</sst>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r&quot;"/>
    <numFmt numFmtId="165" formatCode="0\ %"/>
    <numFmt numFmtId="166" formatCode="#,##0\ &quot;kr&quot;"/>
  </numFmts>
  <fonts count="8" x14ac:knownFonts="1">
    <font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Arial"/>
      <family val="2"/>
      <charset val="1"/>
    </font>
    <font>
      <b/>
      <sz val="10"/>
      <color theme="0"/>
      <name val="Times New Roman"/>
      <family val="1"/>
      <charset val="1"/>
    </font>
    <font>
      <sz val="10"/>
      <color theme="1"/>
      <name val="Times New Roman"/>
      <family val="1"/>
      <charset val="1"/>
    </font>
    <font>
      <b/>
      <sz val="10"/>
      <name val="Arial"/>
      <family val="2"/>
    </font>
    <font>
      <b/>
      <sz val="10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DC"/>
        <bgColor rgb="FFCCCCFF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5" fontId="0" fillId="0" borderId="4" xfId="0" applyNumberFormat="1" applyBorder="1"/>
    <xf numFmtId="164" fontId="0" fillId="2" borderId="4" xfId="0" applyNumberFormat="1" applyFill="1" applyBorder="1"/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165" fontId="0" fillId="0" borderId="5" xfId="0" applyNumberFormat="1" applyBorder="1"/>
    <xf numFmtId="164" fontId="0" fillId="2" borderId="5" xfId="0" applyNumberFormat="1" applyFill="1" applyBorder="1"/>
    <xf numFmtId="0" fontId="2" fillId="0" borderId="0" xfId="0" applyFont="1" applyAlignment="1">
      <alignment wrapText="1"/>
    </xf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4" xfId="0" applyBorder="1"/>
    <xf numFmtId="0" fontId="0" fillId="2" borderId="4" xfId="0" applyFill="1" applyBorder="1"/>
    <xf numFmtId="0" fontId="2" fillId="0" borderId="5" xfId="0" applyFont="1" applyBorder="1"/>
    <xf numFmtId="164" fontId="2" fillId="0" borderId="5" xfId="0" applyNumberFormat="1" applyFont="1" applyBorder="1"/>
    <xf numFmtId="0" fontId="2" fillId="3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166" fontId="0" fillId="0" borderId="0" xfId="0" applyNumberFormat="1"/>
    <xf numFmtId="9" fontId="0" fillId="0" borderId="0" xfId="0" applyNumberFormat="1"/>
    <xf numFmtId="166" fontId="0" fillId="0" borderId="0" xfId="0" applyNumberFormat="1" applyAlignment="1">
      <alignment horizontal="left"/>
    </xf>
    <xf numFmtId="3" fontId="0" fillId="0" borderId="0" xfId="0" applyNumberFormat="1"/>
    <xf numFmtId="0" fontId="4" fillId="4" borderId="9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166" fontId="3" fillId="5" borderId="10" xfId="0" applyNumberFormat="1" applyFont="1" applyFill="1" applyBorder="1"/>
    <xf numFmtId="0" fontId="0" fillId="6" borderId="0" xfId="0" applyFill="1"/>
    <xf numFmtId="0" fontId="0" fillId="0" borderId="5" xfId="0" applyBorder="1"/>
    <xf numFmtId="0" fontId="7" fillId="5" borderId="6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164" fontId="5" fillId="0" borderId="12" xfId="0" applyNumberFormat="1" applyFont="1" applyBorder="1" applyAlignment="1">
      <alignment horizontal="right" wrapText="1"/>
    </xf>
    <xf numFmtId="165" fontId="3" fillId="0" borderId="12" xfId="0" applyNumberFormat="1" applyFont="1" applyBorder="1"/>
    <xf numFmtId="164" fontId="3" fillId="2" borderId="12" xfId="0" applyNumberFormat="1" applyFont="1" applyFill="1" applyBorder="1"/>
    <xf numFmtId="0" fontId="5" fillId="5" borderId="14" xfId="0" applyFont="1" applyFill="1" applyBorder="1" applyAlignment="1">
      <alignment wrapText="1"/>
    </xf>
    <xf numFmtId="164" fontId="5" fillId="5" borderId="14" xfId="0" applyNumberFormat="1" applyFont="1" applyFill="1" applyBorder="1" applyAlignment="1">
      <alignment horizontal="right" wrapText="1"/>
    </xf>
    <xf numFmtId="165" fontId="3" fillId="5" borderId="14" xfId="0" applyNumberFormat="1" applyFont="1" applyFill="1" applyBorder="1"/>
    <xf numFmtId="164" fontId="3" fillId="2" borderId="14" xfId="0" applyNumberFormat="1" applyFont="1" applyFill="1" applyBorder="1"/>
    <xf numFmtId="0" fontId="5" fillId="0" borderId="14" xfId="0" applyFont="1" applyBorder="1" applyAlignment="1">
      <alignment wrapText="1"/>
    </xf>
    <xf numFmtId="164" fontId="5" fillId="0" borderId="14" xfId="0" applyNumberFormat="1" applyFont="1" applyBorder="1" applyAlignment="1">
      <alignment horizontal="right" wrapText="1"/>
    </xf>
    <xf numFmtId="165" fontId="3" fillId="0" borderId="14" xfId="0" applyNumberFormat="1" applyFont="1" applyBorder="1"/>
    <xf numFmtId="164" fontId="3" fillId="5" borderId="14" xfId="0" applyNumberFormat="1" applyFont="1" applyFill="1" applyBorder="1"/>
    <xf numFmtId="164" fontId="3" fillId="0" borderId="14" xfId="0" applyNumberFormat="1" applyFont="1" applyBorder="1"/>
    <xf numFmtId="0" fontId="5" fillId="0" borderId="15" xfId="0" applyFont="1" applyBorder="1" applyAlignment="1">
      <alignment wrapText="1"/>
    </xf>
    <xf numFmtId="164" fontId="3" fillId="0" borderId="15" xfId="0" applyNumberFormat="1" applyFont="1" applyBorder="1"/>
    <xf numFmtId="165" fontId="3" fillId="0" borderId="15" xfId="0" applyNumberFormat="1" applyFont="1" applyBorder="1"/>
    <xf numFmtId="164" fontId="3" fillId="2" borderId="15" xfId="0" applyNumberFormat="1" applyFont="1" applyFill="1" applyBorder="1"/>
    <xf numFmtId="0" fontId="7" fillId="5" borderId="17" xfId="0" applyFont="1" applyFill="1" applyBorder="1" applyAlignment="1">
      <alignment wrapText="1"/>
    </xf>
    <xf numFmtId="166" fontId="3" fillId="0" borderId="17" xfId="0" applyNumberFormat="1" applyFont="1" applyBorder="1"/>
    <xf numFmtId="166" fontId="3" fillId="5" borderId="17" xfId="0" applyNumberFormat="1" applyFont="1" applyFill="1" applyBorder="1"/>
    <xf numFmtId="166" fontId="3" fillId="0" borderId="9" xfId="0" applyNumberFormat="1" applyFont="1" applyBorder="1"/>
    <xf numFmtId="0" fontId="0" fillId="6" borderId="0" xfId="0" applyFill="1" applyProtection="1">
      <protection locked="0"/>
    </xf>
    <xf numFmtId="0" fontId="3" fillId="6" borderId="13" xfId="0" applyFont="1" applyFill="1" applyBorder="1" applyProtection="1">
      <protection locked="0"/>
    </xf>
    <xf numFmtId="0" fontId="3" fillId="6" borderId="16" xfId="0" applyFont="1" applyFill="1" applyBorder="1" applyProtection="1">
      <protection locked="0"/>
    </xf>
    <xf numFmtId="0" fontId="3" fillId="7" borderId="9" xfId="0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79">
    <dxf>
      <fill>
        <patternFill patternType="solid">
          <fgColor indexed="64"/>
          <bgColor theme="5" tint="0.79998168889431442"/>
        </patternFill>
      </fill>
      <protection locked="0" hidden="0"/>
    </dxf>
    <dxf>
      <fill>
        <patternFill patternType="solid">
          <fgColor indexed="64"/>
          <bgColor theme="5" tint="0.79998168889431442"/>
        </patternFill>
      </fill>
      <protection locked="0" hidden="0"/>
    </dxf>
    <dxf>
      <fill>
        <patternFill patternType="solid">
          <fgColor theme="4" tint="0.79998168889431442"/>
          <bgColor theme="5" tint="0.79998168889431442"/>
        </patternFill>
      </fill>
      <protection locked="0" hidden="0"/>
    </dxf>
    <dxf>
      <fill>
        <patternFill patternType="solid">
          <fgColor indexed="64"/>
          <bgColor theme="5" tint="0.79998168889431442"/>
        </patternFill>
      </fill>
      <protection locked="0" hidden="0"/>
    </dxf>
    <dxf>
      <fill>
        <patternFill patternType="solid">
          <fgColor indexed="64"/>
          <bgColor theme="5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auto="1"/>
        </left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66" formatCode="#,##0\ &quot;kr&quot;"/>
    </dxf>
    <dxf>
      <fill>
        <patternFill patternType="solid">
          <fgColor indexed="64"/>
          <bgColor theme="5" tint="0.79998168889431442"/>
        </patternFill>
      </fill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"/>
        <scheme val="none"/>
      </font>
      <numFmt numFmtId="166" formatCode="#,##0\ &quot;kr&quot;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"/>
        <scheme val="none"/>
      </font>
      <numFmt numFmtId="164" formatCode="#,##0&quot; kr&quot;"/>
      <fill>
        <patternFill patternType="solid">
          <fgColor rgb="FFFFFF00"/>
          <bgColor rgb="FFFFFF00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"/>
        <scheme val="none"/>
      </font>
      <numFmt numFmtId="165" formatCode="0\ %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"/>
        <scheme val="none"/>
      </font>
      <numFmt numFmtId="164" formatCode="#,##0&quot; kr&quot;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outline="0">
        <right style="thin">
          <color theme="4" tint="0.3999755851924192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numFmt numFmtId="166" formatCode="#,##0\ &quot;kr&quot;"/>
    </dxf>
    <dxf>
      <fill>
        <patternFill patternType="solid">
          <fgColor indexed="64"/>
          <bgColor theme="5" tint="0.79998168889431442"/>
        </patternFill>
      </fill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</dxf>
    <dxf>
      <numFmt numFmtId="166" formatCode="#,##0\ &quot;kr&quot;"/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</dxf>
    <dxf>
      <numFmt numFmtId="166" formatCode="#,##0\ &quot;kr&quot;"/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</dxf>
    <dxf>
      <numFmt numFmtId="166" formatCode="#,##0\ &quot;kr&quot;"/>
    </dxf>
    <dxf>
      <numFmt numFmtId="164" formatCode="#,##0&quot; kr&quot;"/>
      <fill>
        <patternFill patternType="solid">
          <fgColor rgb="FFFFFF00"/>
          <bgColor rgb="FFFFFF00"/>
        </patternFill>
      </fill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numFmt numFmtId="165" formatCode="0\ 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numFmt numFmtId="164" formatCode="#,##0&quot; kr&quot;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3D2364-7BE7-4C5C-A488-4ABF6F7F5F71}" name="Vallatillbehör" displayName="Vallatillbehör" ref="A1:J38" totalsRowShown="0" headerRowDxfId="78">
  <autoFilter ref="A1:J38" xr:uid="{843D2364-7BE7-4C5C-A488-4ABF6F7F5F71}"/>
  <tableColumns count="10">
    <tableColumn id="2" xr3:uid="{08548FBF-40C7-43FD-A5A1-583263F66893}" name="Artikel nr" dataDxfId="77"/>
    <tableColumn id="3" xr3:uid="{92132661-F89D-43D0-9850-7D55A7701C6E}" name="Produkt" dataDxfId="76"/>
    <tableColumn id="4" xr3:uid="{9869B3A9-6620-4157-A5E1-D4714DF2EAC3}" name="Färg" dataDxfId="75"/>
    <tableColumn id="5" xr3:uid="{7F8093BF-95EC-4E24-A842-CB2C791B8B84}" name="Strl" dataDxfId="74"/>
    <tableColumn id="11" xr3:uid="{9745CB10-90B2-4063-BE01-F40BB04DACFA}" name="Kolumn1" dataDxfId="73"/>
    <tableColumn id="6" xr3:uid="{56B628AD-57D5-4F95-B263-98C0B46BC414}" name="Rek Pris" dataDxfId="72"/>
    <tableColumn id="7" xr3:uid="{CBE974B0-50FD-4BC9-B01C-DA67A3B2BB15}" name="Rabatt" dataDxfId="71"/>
    <tableColumn id="8" xr3:uid="{49C9E1DF-F509-45BF-B0DD-BF6FCD6086AE}" name="Gjutaren" dataDxfId="70">
      <calculatedColumnFormula>ROUND(F2*(1-G2),0)</calculatedColumnFormula>
    </tableColumn>
    <tableColumn id="9" xr3:uid="{ECDEE7CC-D3A4-4321-A1BB-66DC16281A96}" name="Antal" dataDxfId="0"/>
    <tableColumn id="10" xr3:uid="{1690C16B-7519-4595-B9C8-01B8B3E294CF}" name="Pris" dataDxfId="69">
      <calculatedColumnFormula>H2*I2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76FB55-7B28-406F-B23D-07F99EAEF472}" name="Handskar" displayName="Handskar" ref="A1:J84" totalsRowShown="0" headerRowDxfId="68">
  <autoFilter ref="A1:J84" xr:uid="{E176FB55-7B28-406F-B23D-07F99EAEF472}"/>
  <tableColumns count="10">
    <tableColumn id="1" xr3:uid="{112AC8CE-2491-4870-9792-CFAEF609F72C}" name="Artikel nr" dataDxfId="67"/>
    <tableColumn id="2" xr3:uid="{1ACBB9C5-B849-4471-8E3D-798E0AD6934C}" name="Produkt" dataDxfId="66"/>
    <tableColumn id="3" xr3:uid="{BBE76E3E-503F-443B-82CB-E0C4E627E0ED}" name="Färg" dataDxfId="65"/>
    <tableColumn id="4" xr3:uid="{2C0B04B7-1DFD-4BF5-B350-BC6089EA02A3}" name="Strl" dataDxfId="64"/>
    <tableColumn id="5" xr3:uid="{42A3B69D-EC20-4576-A0C9-B6A19D76621F}" name="Unit" dataDxfId="63"/>
    <tableColumn id="6" xr3:uid="{A06E3F35-6B77-448C-A84B-89B512227E31}" name="Rek Pris" dataDxfId="62"/>
    <tableColumn id="7" xr3:uid="{C341F015-3AB8-4A6E-99C7-8DAD6F5B2CF6}" name="Rabatt" dataDxfId="61"/>
    <tableColumn id="8" xr3:uid="{A298E51D-CCED-4C5B-84AA-F5FB0D187DA1}" name="Gjutarenpris" dataDxfId="60">
      <calculatedColumnFormula>ROUND(F2*(1-G2),0)</calculatedColumnFormula>
    </tableColumn>
    <tableColumn id="9" xr3:uid="{D7FC3314-C889-4637-B22E-4EF14296C02C}" name="Antal" dataDxfId="1"/>
    <tableColumn id="10" xr3:uid="{B1A3682A-B47E-46BD-BFCA-9059F5800492}" name="Pris">
      <calculatedColumnFormula>H2*I2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14A356-E66C-4923-96AD-638E2DB1BD39}" name="Stavar" displayName="Stavar" ref="A1:J76" totalsRowShown="0" headerRowDxfId="59">
  <autoFilter ref="A1:J76" xr:uid="{0914A356-E66C-4923-96AD-638E2DB1BD39}"/>
  <tableColumns count="10">
    <tableColumn id="1" xr3:uid="{A14D9538-8324-4C9C-949A-59D705C60745}" name="Artikel nr" dataDxfId="58"/>
    <tableColumn id="2" xr3:uid="{01D361B8-681E-4838-826A-F2C8FE3A031B}" name="Produkt" dataDxfId="57"/>
    <tableColumn id="3" xr3:uid="{779ADC8E-9AEB-414D-83A2-1C7984150F68}" name="Färg" dataDxfId="56"/>
    <tableColumn id="4" xr3:uid="{BF049A03-49CB-4F2D-9966-04CBBD7512D2}" name="Strl" dataDxfId="55"/>
    <tableColumn id="5" xr3:uid="{17416E60-7638-4B25-9C7B-8F5C788A335D}" name="Unit" dataDxfId="54"/>
    <tableColumn id="6" xr3:uid="{8FACEE31-52CD-49DB-8A2A-F3ADEB8A63E2}" name="Rek Pris" dataDxfId="53"/>
    <tableColumn id="7" xr3:uid="{0DFBAC08-4373-4826-92F8-A9020992F74A}" name="Rabatt" dataDxfId="52"/>
    <tableColumn id="8" xr3:uid="{1C90A323-ACC7-4B39-8592-E77CB6B9C2F9}" name="Gjutarenpris" dataDxfId="51">
      <calculatedColumnFormula>ROUND(F2*(1-G2),0)</calculatedColumnFormula>
    </tableColumn>
    <tableColumn id="9" xr3:uid="{F0E717EF-6C93-4B17-84CF-6FF807FEA9D6}" name="Antal" dataDxfId="2"/>
    <tableColumn id="10" xr3:uid="{2D3B47CB-C5F8-4F30-80EF-D6A4FCF71D60}" name="Pris">
      <calculatedColumnFormula>H2*I2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5F60D7-9043-493D-823C-8014FB07948D}" name="Övrigt" displayName="Övrigt" ref="A1:J16" totalsRowShown="0" headerRowDxfId="50">
  <autoFilter ref="A1:J16" xr:uid="{115F60D7-9043-493D-823C-8014FB07948D}"/>
  <tableColumns count="10">
    <tableColumn id="1" xr3:uid="{1BB00F45-6110-465F-A6B9-136CFF2B70CC}" name="Artikel nr" dataDxfId="49"/>
    <tableColumn id="2" xr3:uid="{03D8EBD4-469A-4A6A-A7F9-341B034C3CB5}" name="Produkt" dataDxfId="48"/>
    <tableColumn id="3" xr3:uid="{3621DFAB-62E8-4CFC-A1A8-45619126258D}" name="Färg" dataDxfId="47"/>
    <tableColumn id="4" xr3:uid="{4244444D-EC53-4543-B8B6-F08B2D61A96A}" name="Strl" dataDxfId="46"/>
    <tableColumn id="5" xr3:uid="{CDA69D74-7853-4795-B6DB-EFC4899FB791}" name="Unit" dataDxfId="45"/>
    <tableColumn id="6" xr3:uid="{39DC92DC-0D6E-430A-BA9E-419CCBDC7132}" name="Rek Pris" dataDxfId="44"/>
    <tableColumn id="7" xr3:uid="{EF394F4D-E058-4E31-9C12-5D58899B3BB4}" name="Rabatt" dataDxfId="43"/>
    <tableColumn id="8" xr3:uid="{ABA67727-0A3D-4845-AE4B-5F911E6AC6A0}" name="Gjutarenpris" dataDxfId="42">
      <calculatedColumnFormula>ROUND(F2*(1-G2),0)</calculatedColumnFormula>
    </tableColumn>
    <tableColumn id="9" xr3:uid="{61F675B8-BB24-47E2-910E-47D73C8090EA}" name="Antal" dataDxfId="3"/>
    <tableColumn id="10" xr3:uid="{866CD4F4-0EEC-4E5C-BC35-372EA528E5C0}" name="Pris" dataDxfId="41">
      <calculatedColumnFormula>H2*I2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5BB2FF-3CCC-4EB2-A1D8-2FCA7D62C203}" name="Glidvalla" displayName="Glidvalla" ref="B1:M94" totalsRowShown="0" headerRowDxfId="40">
  <autoFilter ref="B1:M94" xr:uid="{AC5BB2FF-3CCC-4EB2-A1D8-2FCA7D62C203}"/>
  <tableColumns count="12">
    <tableColumn id="1" xr3:uid="{A4B16B7E-8B21-4806-967F-AEEFA440EE2B}" name="Artikel nr"/>
    <tableColumn id="2" xr3:uid="{8C24C7FC-4B74-4895-9275-18BD1F95A4F4}" name="Produkt"/>
    <tableColumn id="3" xr3:uid="{C6428661-E882-4A10-8650-EFE0B9BACFFD}" name="Färg"/>
    <tableColumn id="4" xr3:uid="{7B4FD1F2-3A78-4AAB-9FB7-7B4F9EF48CF4}" name="Strl"/>
    <tableColumn id="5" xr3:uid="{8D3F7422-72CE-47AD-B469-8331968C77E0}" name="Unit"/>
    <tableColumn id="6" xr3:uid="{D98BED59-3741-4568-860E-4B5EE67E1BD4}" name="Kolumn1"/>
    <tableColumn id="7" xr3:uid="{B4C2489B-2966-487F-B0F5-580D51B31838}" name="Kolumn2"/>
    <tableColumn id="8" xr3:uid="{A0358A33-04E7-4606-8F49-5779865DAA00}" name="Rek Pris" dataDxfId="39"/>
    <tableColumn id="9" xr3:uid="{2F44A796-6BBD-4BAF-9F16-6F86A7C0E2C2}" name="Rabatt" dataDxfId="38"/>
    <tableColumn id="10" xr3:uid="{DD8031FF-5EB9-40C7-918E-4849F55E370C}" name="Gjutarenpris" dataDxfId="37">
      <calculatedColumnFormula>I2*(1-J2)</calculatedColumnFormula>
    </tableColumn>
    <tableColumn id="11" xr3:uid="{A3847492-7386-4743-81D7-2B3E0E6D441C}" name="Antal" dataDxfId="4"/>
    <tableColumn id="12" xr3:uid="{972ED37C-AE6B-4BBF-A2DE-DEC77F5F4B40}" name="Pris" dataDxfId="36">
      <calculatedColumnFormula>ROUND(K2*L2,0)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B00F76-57BC-4252-A19A-1C0EC84C5C38}" name="Fästvalla" displayName="Fästvalla" ref="A1:J39" totalsRowShown="0" headerRowDxfId="35">
  <autoFilter ref="A1:J39" xr:uid="{14B00F76-57BC-4252-A19A-1C0EC84C5C38}"/>
  <tableColumns count="10">
    <tableColumn id="1" xr3:uid="{FD422F38-AF33-40FE-8C05-677C9094F37E}" name="Artikel nr" dataDxfId="34"/>
    <tableColumn id="2" xr3:uid="{44C2E0E5-4630-4EFC-8B78-D51B7F20E963}" name="Produkt" dataDxfId="33"/>
    <tableColumn id="3" xr3:uid="{182836C2-3828-4579-9F0E-6642ED98F07F}" name="Färg" dataDxfId="32"/>
    <tableColumn id="4" xr3:uid="{4D34B3B4-E96C-4728-BB5C-F465E79E7932}" name="Strl" dataDxfId="31"/>
    <tableColumn id="5" xr3:uid="{C929D9E4-F9D5-42D6-B4B0-6ED29EE74A11}" name="Unit" dataDxfId="30"/>
    <tableColumn id="6" xr3:uid="{3D682E2E-82E3-4971-85BF-A1232FFFF179}" name="Rek Pris" dataDxfId="29"/>
    <tableColumn id="7" xr3:uid="{0A60AB5C-9167-4FA2-A49D-E23C7805F8E5}" name="Rabatt" dataDxfId="28"/>
    <tableColumn id="8" xr3:uid="{8D6BF643-A624-4D19-A4C7-3FD49A9B55CF}" name="Gjutarenpris" dataDxfId="27">
      <calculatedColumnFormula>F2*(1-G2)</calculatedColumnFormula>
    </tableColumn>
    <tableColumn id="9" xr3:uid="{79A0C745-695F-4A1F-AD99-8E99650B76E6}" name="Antal" dataDxfId="26"/>
    <tableColumn id="10" xr3:uid="{CB7A110D-4E0C-4880-9A74-9CA43DCD9061}" name="Pris" dataDxfId="25">
      <calculatedColumnFormula>ROUND(H2*I2,0)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89E502-5666-450C-A330-E902F67C32D5}" name="Rullskidor" displayName="Rullskidor" ref="A1:J46" totalsRowShown="0" headerRowDxfId="24" tableBorderDxfId="23">
  <autoFilter ref="A1:J46" xr:uid="{B989E502-5666-450C-A330-E902F67C32D5}"/>
  <tableColumns count="10">
    <tableColumn id="1" xr3:uid="{3786B993-E5E6-42AF-B92B-2A489CE83CEE}" name="Artikel nr" dataDxfId="22"/>
    <tableColumn id="2" xr3:uid="{98895D9F-00A9-4DD8-BBE0-7ADAB835E88C}" name="Produkt" dataDxfId="21"/>
    <tableColumn id="3" xr3:uid="{EFB20F63-A92C-4EB6-B675-AA65FD91C8C9}" name="size" dataDxfId="20"/>
    <tableColumn id="4" xr3:uid="{423DC9B3-489A-4A3C-B3EF-500D9610CBF8}" name="färg" dataDxfId="19"/>
    <tableColumn id="5" xr3:uid="{3599F288-10C3-4E85-96BA-B02670DF3DE8}" name="Kolumn1" dataDxfId="18"/>
    <tableColumn id="6" xr3:uid="{70C041BB-E776-4B26-8894-AEA53C08DC41}" name="rekpris" dataDxfId="17"/>
    <tableColumn id="7" xr3:uid="{405E5A83-9A0D-409B-B480-47698FA1515D}" name="Rabatt" dataDxfId="16"/>
    <tableColumn id="8" xr3:uid="{81D5540B-AC6C-4393-B044-F286E825625F}" name="Gjutarenpris" dataDxfId="15">
      <calculatedColumnFormula>F2*(1-G2)</calculatedColumnFormula>
    </tableColumn>
    <tableColumn id="9" xr3:uid="{D9C8317A-4A25-4E62-BB82-23DB911B82FC}" name="Antal" dataDxfId="5"/>
    <tableColumn id="10" xr3:uid="{6BC23703-0AF1-47D2-8B50-D9448ECE2CC1}" name="Pris" dataDxfId="14">
      <calculatedColumnFormula>ROUND(H2*I2,0)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808DDAD-D68D-47B5-B3A4-8BA903351828}" name="NFFS" displayName="NFFS" ref="A1:L48" totalsRowShown="0">
  <autoFilter ref="A1:L48" xr:uid="{F808DDAD-D68D-47B5-B3A4-8BA903351828}"/>
  <tableColumns count="12">
    <tableColumn id="1" xr3:uid="{0D21A846-93FD-461A-A091-3D77333EB1EF}" name="Artikel nr"/>
    <tableColumn id="2" xr3:uid="{382EFDC5-D3A1-4709-839D-0563BCDA6DF8}" name="Produkt" dataDxfId="13"/>
    <tableColumn id="3" xr3:uid="{27B5073A-EB5E-4946-BA2E-BBBBEA41BE02}" name="Färg"/>
    <tableColumn id="4" xr3:uid="{99E2BF2F-1943-4083-AD51-08D928E46759}" name="Strl" dataDxfId="12"/>
    <tableColumn id="5" xr3:uid="{1B0B3A19-F7F6-41BB-ACA7-4154CD997EEA}" name="Unit" dataDxfId="11"/>
    <tableColumn id="6" xr3:uid="{64395153-41E2-4D50-B283-80F9E0FED635}" name="Rek Pris" dataDxfId="10"/>
    <tableColumn id="7" xr3:uid="{8BD17A59-2E24-4EB7-AABC-EF0F99CA026F}" name="Rabatt" dataDxfId="9"/>
    <tableColumn id="8" xr3:uid="{33F18794-F621-4C85-AC9F-3300E16C0056}" name="Gjutarenpris" dataDxfId="8">
      <calculatedColumnFormula>F2*(1-G2)</calculatedColumnFormula>
    </tableColumn>
    <tableColumn id="9" xr3:uid="{6C554EF2-4029-4867-83C8-D4594B57D0B2}" name="Antal" dataDxfId="7"/>
    <tableColumn id="10" xr3:uid="{30D26732-05D8-4930-8120-B9AB63E6CBBD}" name="Pris" dataDxfId="6">
      <calculatedColumnFormula>ROUND(H2*I2,0)</calculatedColumnFormula>
    </tableColumn>
    <tableColumn id="11" xr3:uid="{C072A426-367B-4D7B-AE30-CBF72496562B}" name="Kolumn1"/>
    <tableColumn id="12" xr3:uid="{5EF32B3E-4803-4E3E-AA87-D50EB24F4577}" name="Kolumn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CD5C-2E84-431D-9B8F-131467E8FF2C}">
  <sheetPr codeName="Blad2" filterMode="1"/>
  <dimension ref="A1:K116"/>
  <sheetViews>
    <sheetView tabSelected="1" zoomScaleNormal="100" workbookViewId="0">
      <selection activeCell="E119" sqref="E119"/>
    </sheetView>
  </sheetViews>
  <sheetFormatPr defaultRowHeight="12.5" x14ac:dyDescent="0.25"/>
  <cols>
    <col min="1" max="1" width="15.81640625" customWidth="1"/>
    <col min="2" max="2" width="18.90625" customWidth="1"/>
    <col min="3" max="3" width="13.453125" customWidth="1"/>
    <col min="4" max="4" width="7.36328125" customWidth="1"/>
    <col min="5" max="5" width="6.7265625" customWidth="1"/>
    <col min="6" max="6" width="11.453125" customWidth="1"/>
    <col min="8" max="8" width="8.7265625" customWidth="1"/>
    <col min="9" max="9" width="7.1796875" customWidth="1"/>
    <col min="11" max="11" width="10.26953125" customWidth="1"/>
  </cols>
  <sheetData>
    <row r="1" spans="1:11" x14ac:dyDescent="0.25">
      <c r="A1" s="33" t="s">
        <v>388</v>
      </c>
      <c r="B1" s="62"/>
      <c r="C1" s="62"/>
      <c r="D1" s="62"/>
    </row>
    <row r="2" spans="1:11" x14ac:dyDescent="0.25">
      <c r="A2" s="33" t="s">
        <v>389</v>
      </c>
      <c r="B2" s="62"/>
      <c r="C2" s="62"/>
      <c r="D2" s="62"/>
    </row>
    <row r="3" spans="1:11" x14ac:dyDescent="0.25">
      <c r="A3" s="33" t="s">
        <v>390</v>
      </c>
      <c r="B3" s="62"/>
      <c r="C3" s="62"/>
      <c r="D3" s="62"/>
    </row>
    <row r="5" spans="1:11" x14ac:dyDescent="0.25">
      <c r="A5" t="s">
        <v>393</v>
      </c>
      <c r="B5" s="27">
        <f>SUM(J8:J125)</f>
        <v>0</v>
      </c>
      <c r="C5" s="27"/>
    </row>
    <row r="7" spans="1:11" ht="26" x14ac:dyDescent="0.3">
      <c r="A7" s="63" t="s">
        <v>394</v>
      </c>
      <c r="B7" s="63" t="s">
        <v>395</v>
      </c>
      <c r="C7" s="63"/>
      <c r="D7" s="63"/>
      <c r="E7" s="64"/>
      <c r="F7" s="63" t="s">
        <v>396</v>
      </c>
      <c r="G7" s="63" t="s">
        <v>397</v>
      </c>
      <c r="H7" s="63" t="s">
        <v>400</v>
      </c>
      <c r="I7" s="63" t="s">
        <v>391</v>
      </c>
      <c r="J7" s="63" t="s">
        <v>392</v>
      </c>
      <c r="K7" s="65"/>
    </row>
    <row r="8" spans="1:11" x14ac:dyDescent="0.25">
      <c r="A8" cm="1">
        <f t="array" ref="A8">_xlfn._xlws.FILTER(Vallatillbehör[], Vallatillbehör[Antal]&gt;0,0)</f>
        <v>0</v>
      </c>
      <c r="F8" s="25"/>
      <c r="G8" s="26"/>
      <c r="H8" s="25"/>
      <c r="I8" s="28"/>
      <c r="J8" s="25"/>
    </row>
    <row r="9" spans="1:11" hidden="1" x14ac:dyDescent="0.25">
      <c r="F9" s="25"/>
      <c r="G9" s="26"/>
      <c r="H9" s="25"/>
      <c r="I9" s="28"/>
      <c r="J9" s="25"/>
    </row>
    <row r="10" spans="1:11" hidden="1" x14ac:dyDescent="0.25">
      <c r="F10" s="25"/>
      <c r="G10" s="26"/>
      <c r="H10" s="25"/>
      <c r="I10" s="28"/>
      <c r="J10" s="25"/>
    </row>
    <row r="11" spans="1:11" hidden="1" x14ac:dyDescent="0.25">
      <c r="F11" s="25"/>
      <c r="G11" s="26"/>
      <c r="H11" s="25"/>
      <c r="I11" s="28"/>
      <c r="J11" s="25"/>
    </row>
    <row r="12" spans="1:11" hidden="1" x14ac:dyDescent="0.25">
      <c r="F12" s="25"/>
      <c r="G12" s="26"/>
      <c r="H12" s="25"/>
      <c r="I12" s="28"/>
      <c r="J12" s="25"/>
    </row>
    <row r="13" spans="1:11" hidden="1" x14ac:dyDescent="0.25">
      <c r="F13" s="25"/>
      <c r="G13" s="26"/>
      <c r="H13" s="25"/>
      <c r="I13" s="28"/>
      <c r="J13" s="25"/>
    </row>
    <row r="14" spans="1:11" hidden="1" x14ac:dyDescent="0.25">
      <c r="F14" s="25"/>
      <c r="G14" s="26"/>
      <c r="H14" s="25"/>
      <c r="I14" s="28"/>
      <c r="J14" s="25"/>
    </row>
    <row r="15" spans="1:11" hidden="1" x14ac:dyDescent="0.25">
      <c r="F15" s="25"/>
      <c r="G15" s="26"/>
      <c r="H15" s="25"/>
      <c r="I15" s="28"/>
      <c r="J15" s="25"/>
    </row>
    <row r="16" spans="1:11" hidden="1" x14ac:dyDescent="0.25">
      <c r="F16" s="25"/>
      <c r="G16" s="26"/>
      <c r="H16" s="25"/>
      <c r="I16" s="28"/>
      <c r="J16" s="25"/>
    </row>
    <row r="17" spans="1:10" hidden="1" x14ac:dyDescent="0.25">
      <c r="F17" s="25"/>
      <c r="G17" s="26"/>
      <c r="H17" s="25"/>
      <c r="I17" s="28"/>
      <c r="J17" s="25"/>
    </row>
    <row r="18" spans="1:10" x14ac:dyDescent="0.25">
      <c r="A18" cm="1">
        <f t="array" ref="A18">_xlfn._xlws.FILTER(Handskar[],Handskar[Antal]&gt;0,0)</f>
        <v>0</v>
      </c>
      <c r="E18" s="25"/>
      <c r="F18" s="25"/>
      <c r="G18" s="26"/>
      <c r="H18" s="25"/>
      <c r="I18" s="28"/>
      <c r="J18" s="25"/>
    </row>
    <row r="19" spans="1:10" hidden="1" x14ac:dyDescent="0.25">
      <c r="E19" s="25"/>
      <c r="F19" s="25"/>
      <c r="G19" s="26"/>
      <c r="H19" s="25"/>
      <c r="I19" s="28"/>
      <c r="J19" s="25"/>
    </row>
    <row r="20" spans="1:10" hidden="1" x14ac:dyDescent="0.25">
      <c r="E20" s="25"/>
      <c r="F20" s="25"/>
      <c r="G20" s="26"/>
      <c r="H20" s="25"/>
      <c r="I20" s="28"/>
      <c r="J20" s="25"/>
    </row>
    <row r="21" spans="1:10" hidden="1" x14ac:dyDescent="0.25">
      <c r="E21" s="25"/>
      <c r="F21" s="25"/>
      <c r="G21" s="26"/>
      <c r="H21" s="25"/>
      <c r="I21" s="28"/>
      <c r="J21" s="25"/>
    </row>
    <row r="22" spans="1:10" hidden="1" x14ac:dyDescent="0.25">
      <c r="E22" s="25"/>
      <c r="F22" s="25"/>
      <c r="G22" s="26"/>
      <c r="H22" s="25"/>
      <c r="I22" s="28"/>
      <c r="J22" s="25"/>
    </row>
    <row r="23" spans="1:10" hidden="1" x14ac:dyDescent="0.25">
      <c r="E23" s="25"/>
      <c r="F23" s="25"/>
      <c r="G23" s="26"/>
      <c r="H23" s="25"/>
      <c r="I23" s="28"/>
      <c r="J23" s="25"/>
    </row>
    <row r="24" spans="1:10" hidden="1" x14ac:dyDescent="0.25">
      <c r="E24" s="25"/>
      <c r="F24" s="25"/>
      <c r="G24" s="26"/>
      <c r="H24" s="25"/>
      <c r="I24" s="28"/>
      <c r="J24" s="25"/>
    </row>
    <row r="25" spans="1:10" hidden="1" x14ac:dyDescent="0.25">
      <c r="E25" s="25"/>
      <c r="F25" s="25"/>
      <c r="G25" s="26"/>
      <c r="H25" s="25"/>
      <c r="I25" s="28"/>
      <c r="J25" s="25"/>
    </row>
    <row r="26" spans="1:10" hidden="1" x14ac:dyDescent="0.25">
      <c r="E26" s="25"/>
      <c r="F26" s="25"/>
      <c r="G26" s="26"/>
      <c r="H26" s="25"/>
      <c r="I26" s="28"/>
      <c r="J26" s="25"/>
    </row>
    <row r="27" spans="1:10" hidden="1" x14ac:dyDescent="0.25">
      <c r="E27" s="25"/>
      <c r="F27" s="25"/>
      <c r="G27" s="26"/>
      <c r="H27" s="25"/>
      <c r="I27" s="28"/>
      <c r="J27" s="25"/>
    </row>
    <row r="28" spans="1:10" hidden="1" x14ac:dyDescent="0.25">
      <c r="E28" s="25"/>
      <c r="F28" s="25"/>
      <c r="G28" s="26"/>
      <c r="H28" s="25"/>
      <c r="I28" s="28"/>
      <c r="J28" s="25"/>
    </row>
    <row r="29" spans="1:10" hidden="1" x14ac:dyDescent="0.25">
      <c r="E29" s="25"/>
      <c r="F29" s="25"/>
      <c r="G29" s="26"/>
      <c r="H29" s="25"/>
      <c r="I29" s="28"/>
      <c r="J29" s="25"/>
    </row>
    <row r="30" spans="1:10" hidden="1" x14ac:dyDescent="0.25">
      <c r="E30" s="25"/>
      <c r="F30" s="25"/>
      <c r="G30" s="26"/>
      <c r="H30" s="25"/>
      <c r="I30" s="28"/>
      <c r="J30" s="25"/>
    </row>
    <row r="31" spans="1:10" x14ac:dyDescent="0.25">
      <c r="A31" cm="1">
        <f t="array" ref="A31">_xlfn._xlws.FILTER(Stavar[],Stavar[Antal]&gt;0,0)</f>
        <v>0</v>
      </c>
      <c r="E31" s="25"/>
      <c r="F31" s="25"/>
      <c r="G31" s="26"/>
      <c r="H31" s="25"/>
      <c r="I31" s="28"/>
      <c r="J31" s="25"/>
    </row>
    <row r="32" spans="1:10" hidden="1" x14ac:dyDescent="0.25">
      <c r="E32" s="25"/>
      <c r="F32" s="25"/>
      <c r="G32" s="26"/>
      <c r="H32" s="25"/>
      <c r="I32" s="28"/>
      <c r="J32" s="25"/>
    </row>
    <row r="33" spans="1:10" hidden="1" x14ac:dyDescent="0.25">
      <c r="E33" s="25"/>
      <c r="F33" s="25"/>
      <c r="G33" s="26"/>
      <c r="H33" s="25"/>
      <c r="I33" s="28"/>
      <c r="J33" s="25"/>
    </row>
    <row r="34" spans="1:10" hidden="1" x14ac:dyDescent="0.25">
      <c r="E34" s="25"/>
      <c r="F34" s="25"/>
      <c r="G34" s="26"/>
      <c r="H34" s="25"/>
      <c r="I34" s="28"/>
      <c r="J34" s="25"/>
    </row>
    <row r="35" spans="1:10" hidden="1" x14ac:dyDescent="0.25">
      <c r="E35" s="25"/>
      <c r="F35" s="25"/>
      <c r="G35" s="26"/>
      <c r="H35" s="25"/>
      <c r="I35" s="28"/>
      <c r="J35" s="25"/>
    </row>
    <row r="36" spans="1:10" hidden="1" x14ac:dyDescent="0.25">
      <c r="E36" s="25"/>
      <c r="F36" s="25"/>
      <c r="G36" s="26"/>
      <c r="H36" s="25"/>
      <c r="I36" s="28"/>
      <c r="J36" s="25"/>
    </row>
    <row r="37" spans="1:10" hidden="1" x14ac:dyDescent="0.25">
      <c r="E37" s="25"/>
      <c r="F37" s="25"/>
      <c r="G37" s="26"/>
      <c r="H37" s="25"/>
      <c r="I37" s="28"/>
      <c r="J37" s="25"/>
    </row>
    <row r="38" spans="1:10" hidden="1" x14ac:dyDescent="0.25">
      <c r="E38" s="25"/>
      <c r="F38" s="25"/>
      <c r="G38" s="26"/>
      <c r="H38" s="25"/>
      <c r="I38" s="28"/>
      <c r="J38" s="25"/>
    </row>
    <row r="39" spans="1:10" hidden="1" x14ac:dyDescent="0.25">
      <c r="E39" s="25"/>
      <c r="F39" s="25"/>
      <c r="G39" s="26"/>
      <c r="H39" s="25"/>
      <c r="I39" s="28"/>
      <c r="J39" s="25"/>
    </row>
    <row r="40" spans="1:10" hidden="1" x14ac:dyDescent="0.25">
      <c r="E40" s="25"/>
      <c r="F40" s="25"/>
      <c r="G40" s="26"/>
      <c r="H40" s="25"/>
      <c r="I40" s="28"/>
      <c r="J40" s="25"/>
    </row>
    <row r="41" spans="1:10" hidden="1" x14ac:dyDescent="0.25">
      <c r="E41" s="25"/>
      <c r="F41" s="25"/>
      <c r="G41" s="26"/>
      <c r="H41" s="25"/>
      <c r="I41" s="28"/>
      <c r="J41" s="25"/>
    </row>
    <row r="42" spans="1:10" hidden="1" x14ac:dyDescent="0.25">
      <c r="E42" s="25"/>
      <c r="F42" s="25"/>
      <c r="G42" s="26"/>
      <c r="H42" s="25"/>
      <c r="I42" s="28"/>
      <c r="J42" s="25"/>
    </row>
    <row r="43" spans="1:10" hidden="1" x14ac:dyDescent="0.25">
      <c r="E43" s="25"/>
      <c r="F43" s="25"/>
      <c r="G43" s="26"/>
      <c r="H43" s="25"/>
      <c r="I43" s="28"/>
      <c r="J43" s="25"/>
    </row>
    <row r="44" spans="1:10" x14ac:dyDescent="0.25">
      <c r="A44" cm="1">
        <f t="array" ref="A44">_xlfn._xlws.FILTER(Övrigt[],Övrigt[Antal]&gt;0,0)</f>
        <v>0</v>
      </c>
      <c r="E44" s="25"/>
      <c r="F44" s="25"/>
      <c r="G44" s="26"/>
      <c r="H44" s="25"/>
      <c r="I44" s="28"/>
      <c r="J44" s="25"/>
    </row>
    <row r="45" spans="1:10" hidden="1" x14ac:dyDescent="0.25">
      <c r="E45" s="25"/>
      <c r="F45" s="25"/>
      <c r="G45" s="26"/>
      <c r="H45" s="25"/>
      <c r="I45" s="28"/>
      <c r="J45" s="25"/>
    </row>
    <row r="46" spans="1:10" hidden="1" x14ac:dyDescent="0.25">
      <c r="E46" s="25"/>
      <c r="F46" s="25"/>
      <c r="G46" s="26"/>
      <c r="H46" s="25"/>
      <c r="I46" s="28"/>
      <c r="J46" s="25"/>
    </row>
    <row r="47" spans="1:10" hidden="1" x14ac:dyDescent="0.25">
      <c r="E47" s="25"/>
      <c r="F47" s="25"/>
      <c r="G47" s="26"/>
      <c r="H47" s="25"/>
      <c r="I47" s="28"/>
      <c r="J47" s="25"/>
    </row>
    <row r="48" spans="1:10" hidden="1" x14ac:dyDescent="0.25">
      <c r="E48" s="25"/>
      <c r="F48" s="25"/>
      <c r="G48" s="26"/>
      <c r="H48" s="25"/>
      <c r="I48" s="28"/>
      <c r="J48" s="25"/>
    </row>
    <row r="49" spans="1:10" hidden="1" x14ac:dyDescent="0.25">
      <c r="E49" s="25"/>
      <c r="F49" s="25"/>
      <c r="G49" s="26"/>
      <c r="H49" s="25"/>
      <c r="I49" s="28"/>
      <c r="J49" s="25"/>
    </row>
    <row r="50" spans="1:10" hidden="1" x14ac:dyDescent="0.25">
      <c r="E50" s="25"/>
      <c r="F50" s="25"/>
      <c r="G50" s="26"/>
      <c r="H50" s="25"/>
      <c r="I50" s="28"/>
      <c r="J50" s="25"/>
    </row>
    <row r="51" spans="1:10" hidden="1" x14ac:dyDescent="0.25">
      <c r="E51" s="25"/>
      <c r="F51" s="25"/>
      <c r="G51" s="26"/>
      <c r="H51" s="25"/>
      <c r="I51" s="28"/>
      <c r="J51" s="25"/>
    </row>
    <row r="52" spans="1:10" hidden="1" x14ac:dyDescent="0.25">
      <c r="E52" s="25"/>
      <c r="F52" s="25"/>
      <c r="G52" s="26"/>
      <c r="H52" s="25"/>
      <c r="I52" s="28"/>
      <c r="J52" s="25"/>
    </row>
    <row r="53" spans="1:10" hidden="1" x14ac:dyDescent="0.25">
      <c r="E53" s="25"/>
      <c r="F53" s="25"/>
      <c r="G53" s="26"/>
      <c r="H53" s="25"/>
      <c r="I53" s="28"/>
      <c r="J53" s="25"/>
    </row>
    <row r="54" spans="1:10" hidden="1" x14ac:dyDescent="0.25">
      <c r="E54" s="25"/>
      <c r="F54" s="25"/>
      <c r="G54" s="26"/>
      <c r="H54" s="25"/>
      <c r="I54" s="28"/>
      <c r="J54" s="25"/>
    </row>
    <row r="55" spans="1:10" hidden="1" x14ac:dyDescent="0.25">
      <c r="E55" s="25"/>
      <c r="F55" s="25"/>
      <c r="G55" s="26"/>
      <c r="H55" s="25"/>
      <c r="I55" s="28"/>
      <c r="J55" s="25"/>
    </row>
    <row r="56" spans="1:10" hidden="1" x14ac:dyDescent="0.25">
      <c r="E56" s="25"/>
      <c r="F56" s="25"/>
      <c r="G56" s="26"/>
      <c r="H56" s="25"/>
      <c r="I56" s="28"/>
      <c r="J56" s="25"/>
    </row>
    <row r="57" spans="1:10" x14ac:dyDescent="0.25">
      <c r="A57" cm="1">
        <f t="array" ref="A57">_xlfn._xlws.FILTER(Glidvalla[],Glidvalla[Antal]&gt;0,0)</f>
        <v>0</v>
      </c>
      <c r="E57" s="25"/>
      <c r="F57" s="25"/>
      <c r="G57" s="26"/>
      <c r="H57" s="25"/>
      <c r="I57" s="28"/>
      <c r="J57" s="25"/>
    </row>
    <row r="58" spans="1:10" hidden="1" x14ac:dyDescent="0.25">
      <c r="E58" s="25"/>
      <c r="F58" s="25"/>
      <c r="G58" s="26"/>
      <c r="H58" s="25"/>
      <c r="I58" s="28"/>
      <c r="J58" s="25"/>
    </row>
    <row r="59" spans="1:10" hidden="1" x14ac:dyDescent="0.25">
      <c r="E59" s="25"/>
      <c r="F59" s="25"/>
      <c r="G59" s="26"/>
      <c r="H59" s="25"/>
      <c r="I59" s="28"/>
      <c r="J59" s="25"/>
    </row>
    <row r="60" spans="1:10" hidden="1" x14ac:dyDescent="0.25">
      <c r="E60" s="25"/>
      <c r="F60" s="25"/>
      <c r="G60" s="26"/>
      <c r="H60" s="25"/>
      <c r="I60" s="28"/>
      <c r="J60" s="25"/>
    </row>
    <row r="61" spans="1:10" hidden="1" x14ac:dyDescent="0.25">
      <c r="E61" s="25"/>
      <c r="F61" s="25"/>
      <c r="G61" s="26"/>
      <c r="H61" s="25"/>
      <c r="I61" s="28"/>
      <c r="J61" s="25"/>
    </row>
    <row r="62" spans="1:10" hidden="1" x14ac:dyDescent="0.25">
      <c r="E62" s="25"/>
      <c r="F62" s="25"/>
      <c r="G62" s="26"/>
      <c r="H62" s="25"/>
      <c r="I62" s="28"/>
      <c r="J62" s="25"/>
    </row>
    <row r="63" spans="1:10" hidden="1" x14ac:dyDescent="0.25">
      <c r="E63" s="25"/>
      <c r="F63" s="25"/>
      <c r="G63" s="26"/>
      <c r="H63" s="25"/>
      <c r="I63" s="28"/>
      <c r="J63" s="25"/>
    </row>
    <row r="64" spans="1:10" hidden="1" x14ac:dyDescent="0.25">
      <c r="E64" s="25"/>
      <c r="F64" s="25"/>
      <c r="G64" s="26"/>
      <c r="H64" s="25"/>
      <c r="I64" s="28"/>
      <c r="J64" s="25"/>
    </row>
    <row r="65" spans="1:10" hidden="1" x14ac:dyDescent="0.25">
      <c r="E65" s="25"/>
      <c r="F65" s="25"/>
      <c r="G65" s="26"/>
      <c r="H65" s="25"/>
      <c r="I65" s="28"/>
      <c r="J65" s="25"/>
    </row>
    <row r="66" spans="1:10" hidden="1" x14ac:dyDescent="0.25">
      <c r="E66" s="25"/>
      <c r="F66" s="25"/>
      <c r="G66" s="26"/>
      <c r="H66" s="25"/>
      <c r="I66" s="28"/>
      <c r="J66" s="25"/>
    </row>
    <row r="67" spans="1:10" hidden="1" x14ac:dyDescent="0.25">
      <c r="E67" s="25"/>
      <c r="F67" s="25"/>
      <c r="G67" s="26"/>
      <c r="H67" s="25"/>
      <c r="I67" s="28"/>
      <c r="J67" s="25"/>
    </row>
    <row r="68" spans="1:10" hidden="1" x14ac:dyDescent="0.25">
      <c r="E68" s="25"/>
      <c r="F68" s="25"/>
      <c r="G68" s="26"/>
      <c r="H68" s="25"/>
      <c r="I68" s="28"/>
      <c r="J68" s="25"/>
    </row>
    <row r="69" spans="1:10" hidden="1" x14ac:dyDescent="0.25">
      <c r="E69" s="25"/>
      <c r="F69" s="25"/>
      <c r="G69" s="26"/>
      <c r="H69" s="25"/>
      <c r="I69" s="28"/>
      <c r="J69" s="25"/>
    </row>
    <row r="70" spans="1:10" hidden="1" x14ac:dyDescent="0.25">
      <c r="E70" s="25"/>
      <c r="F70" s="25"/>
      <c r="G70" s="26"/>
      <c r="H70" s="25"/>
      <c r="I70" s="28"/>
      <c r="J70" s="25"/>
    </row>
    <row r="71" spans="1:10" hidden="1" x14ac:dyDescent="0.25">
      <c r="E71" s="25"/>
      <c r="F71" s="25"/>
      <c r="G71" s="26"/>
      <c r="H71" s="25"/>
      <c r="I71" s="28"/>
      <c r="J71" s="25"/>
    </row>
    <row r="72" spans="1:10" hidden="1" x14ac:dyDescent="0.25">
      <c r="E72" s="25"/>
      <c r="F72" s="25"/>
      <c r="G72" s="26"/>
      <c r="H72" s="25"/>
      <c r="I72" s="28"/>
      <c r="J72" s="25"/>
    </row>
    <row r="73" spans="1:10" x14ac:dyDescent="0.25">
      <c r="A73" cm="1">
        <f t="array" ref="A73">_xlfn._xlws.FILTER(Fästvalla[],Fästvalla[Antal]&gt;0,0)</f>
        <v>0</v>
      </c>
      <c r="E73" s="25"/>
      <c r="F73" s="25"/>
      <c r="G73" s="26"/>
      <c r="H73" s="25"/>
      <c r="I73" s="28"/>
      <c r="J73" s="25"/>
    </row>
    <row r="74" spans="1:10" hidden="1" x14ac:dyDescent="0.25">
      <c r="E74" s="25"/>
      <c r="F74" s="25"/>
      <c r="G74" s="26"/>
      <c r="H74" s="25"/>
      <c r="I74" s="28"/>
      <c r="J74" s="25"/>
    </row>
    <row r="75" spans="1:10" hidden="1" x14ac:dyDescent="0.25">
      <c r="E75" s="25"/>
      <c r="F75" s="25"/>
      <c r="G75" s="26"/>
      <c r="H75" s="25"/>
      <c r="I75" s="28"/>
      <c r="J75" s="25"/>
    </row>
    <row r="76" spans="1:10" hidden="1" x14ac:dyDescent="0.25">
      <c r="E76" s="25"/>
      <c r="F76" s="25"/>
      <c r="G76" s="26"/>
      <c r="H76" s="25"/>
      <c r="I76" s="28"/>
      <c r="J76" s="25"/>
    </row>
    <row r="77" spans="1:10" hidden="1" x14ac:dyDescent="0.25">
      <c r="E77" s="25"/>
      <c r="F77" s="25"/>
      <c r="G77" s="26"/>
      <c r="H77" s="25"/>
      <c r="I77" s="28"/>
      <c r="J77" s="25"/>
    </row>
    <row r="78" spans="1:10" hidden="1" x14ac:dyDescent="0.25">
      <c r="E78" s="25"/>
      <c r="F78" s="25"/>
      <c r="G78" s="26"/>
      <c r="H78" s="25"/>
      <c r="I78" s="28"/>
      <c r="J78" s="25"/>
    </row>
    <row r="79" spans="1:10" hidden="1" x14ac:dyDescent="0.25">
      <c r="E79" s="25"/>
      <c r="F79" s="25"/>
      <c r="G79" s="26"/>
      <c r="H79" s="25"/>
      <c r="I79" s="28"/>
      <c r="J79" s="25"/>
    </row>
    <row r="80" spans="1:10" hidden="1" x14ac:dyDescent="0.25">
      <c r="E80" s="25"/>
      <c r="F80" s="25"/>
      <c r="G80" s="26"/>
      <c r="H80" s="25"/>
      <c r="I80" s="28"/>
      <c r="J80" s="25"/>
    </row>
    <row r="81" spans="1:10" hidden="1" x14ac:dyDescent="0.25">
      <c r="E81" s="25"/>
      <c r="F81" s="25"/>
      <c r="G81" s="26"/>
      <c r="H81" s="25"/>
      <c r="I81" s="28"/>
      <c r="J81" s="25"/>
    </row>
    <row r="82" spans="1:10" hidden="1" x14ac:dyDescent="0.25">
      <c r="E82" s="25"/>
      <c r="F82" s="25"/>
      <c r="G82" s="26"/>
      <c r="H82" s="25"/>
      <c r="I82" s="28"/>
      <c r="J82" s="25"/>
    </row>
    <row r="83" spans="1:10" hidden="1" x14ac:dyDescent="0.25">
      <c r="E83" s="25"/>
      <c r="F83" s="25"/>
      <c r="G83" s="26"/>
      <c r="H83" s="25"/>
      <c r="I83" s="28"/>
      <c r="J83" s="25"/>
    </row>
    <row r="84" spans="1:10" hidden="1" x14ac:dyDescent="0.25">
      <c r="E84" s="25"/>
      <c r="F84" s="25"/>
      <c r="G84" s="26"/>
      <c r="H84" s="25"/>
      <c r="I84" s="28"/>
      <c r="J84" s="25"/>
    </row>
    <row r="85" spans="1:10" hidden="1" x14ac:dyDescent="0.25">
      <c r="E85" s="25"/>
      <c r="F85" s="25"/>
      <c r="G85" s="26"/>
      <c r="H85" s="25"/>
      <c r="I85" s="28"/>
      <c r="J85" s="25"/>
    </row>
    <row r="86" spans="1:10" x14ac:dyDescent="0.25">
      <c r="A86" cm="1">
        <f t="array" ref="A86">_xlfn._xlws.FILTER(Rullskidor[],Rullskidor[Antal]&gt;0,0)</f>
        <v>0</v>
      </c>
      <c r="E86" s="25"/>
      <c r="F86" s="25"/>
      <c r="G86" s="26"/>
      <c r="H86" s="25"/>
      <c r="I86" s="28"/>
      <c r="J86" s="25"/>
    </row>
    <row r="87" spans="1:10" hidden="1" x14ac:dyDescent="0.25">
      <c r="E87" s="25"/>
      <c r="F87" s="25"/>
      <c r="G87" s="26"/>
      <c r="H87" s="25"/>
      <c r="I87" s="28"/>
      <c r="J87" s="25"/>
    </row>
    <row r="88" spans="1:10" hidden="1" x14ac:dyDescent="0.25">
      <c r="E88" s="25"/>
      <c r="F88" s="25"/>
      <c r="G88" s="26"/>
      <c r="H88" s="25"/>
      <c r="I88" s="28"/>
      <c r="J88" s="25"/>
    </row>
    <row r="89" spans="1:10" hidden="1" x14ac:dyDescent="0.25">
      <c r="E89" s="25"/>
      <c r="F89" s="25"/>
      <c r="G89" s="26"/>
      <c r="H89" s="25"/>
      <c r="I89" s="28"/>
      <c r="J89" s="25"/>
    </row>
    <row r="90" spans="1:10" hidden="1" x14ac:dyDescent="0.25">
      <c r="E90" s="25"/>
      <c r="F90" s="25"/>
      <c r="G90" s="26"/>
      <c r="H90" s="25"/>
      <c r="I90" s="28"/>
      <c r="J90" s="25"/>
    </row>
    <row r="91" spans="1:10" hidden="1" x14ac:dyDescent="0.25">
      <c r="E91" s="25"/>
      <c r="F91" s="25"/>
      <c r="G91" s="26"/>
      <c r="H91" s="25"/>
      <c r="I91" s="28"/>
      <c r="J91" s="25"/>
    </row>
    <row r="92" spans="1:10" hidden="1" x14ac:dyDescent="0.25">
      <c r="E92" s="25"/>
      <c r="F92" s="25"/>
      <c r="G92" s="26"/>
      <c r="H92" s="25"/>
      <c r="I92" s="28"/>
      <c r="J92" s="25"/>
    </row>
    <row r="93" spans="1:10" hidden="1" x14ac:dyDescent="0.25">
      <c r="E93" s="25"/>
      <c r="F93" s="25"/>
      <c r="G93" s="26"/>
      <c r="H93" s="25"/>
      <c r="I93" s="28"/>
      <c r="J93" s="25"/>
    </row>
    <row r="94" spans="1:10" hidden="1" x14ac:dyDescent="0.25">
      <c r="E94" s="25"/>
      <c r="F94" s="25"/>
      <c r="G94" s="26"/>
      <c r="H94" s="25"/>
      <c r="I94" s="28"/>
      <c r="J94" s="25"/>
    </row>
    <row r="95" spans="1:10" hidden="1" x14ac:dyDescent="0.25">
      <c r="E95" s="25"/>
      <c r="F95" s="25"/>
      <c r="G95" s="26"/>
      <c r="H95" s="25"/>
      <c r="I95" s="28"/>
      <c r="J95" s="25"/>
    </row>
    <row r="96" spans="1:10" hidden="1" x14ac:dyDescent="0.25">
      <c r="E96" s="25"/>
      <c r="F96" s="25"/>
      <c r="G96" s="26"/>
      <c r="H96" s="25"/>
      <c r="I96" s="28"/>
      <c r="J96" s="25"/>
    </row>
    <row r="97" spans="1:10" hidden="1" x14ac:dyDescent="0.25">
      <c r="E97" s="25"/>
      <c r="F97" s="25"/>
      <c r="G97" s="26"/>
      <c r="H97" s="25"/>
      <c r="I97" s="28"/>
      <c r="J97" s="25"/>
    </row>
    <row r="98" spans="1:10" hidden="1" x14ac:dyDescent="0.25">
      <c r="E98" s="25"/>
      <c r="F98" s="25"/>
      <c r="G98" s="26"/>
      <c r="H98" s="25"/>
      <c r="I98" s="28"/>
      <c r="J98" s="25"/>
    </row>
    <row r="99" spans="1:10" x14ac:dyDescent="0.25">
      <c r="A99" cm="1">
        <f t="array" ref="A99">_xlfn._xlws.FILTER(NFFS[],NFFS[Antal]&gt;0,0)</f>
        <v>0</v>
      </c>
      <c r="E99" s="25"/>
      <c r="F99" s="25"/>
      <c r="G99" s="26"/>
      <c r="H99" s="25"/>
      <c r="I99" s="28"/>
      <c r="J99" s="25"/>
    </row>
    <row r="100" spans="1:10" hidden="1" x14ac:dyDescent="0.25">
      <c r="E100" s="25"/>
      <c r="F100" s="25"/>
      <c r="G100" s="26"/>
      <c r="H100" s="25"/>
      <c r="I100" s="28"/>
      <c r="J100" s="25"/>
    </row>
    <row r="101" spans="1:10" hidden="1" x14ac:dyDescent="0.25">
      <c r="E101" s="25"/>
      <c r="F101" s="25"/>
      <c r="G101" s="26"/>
      <c r="H101" s="25"/>
      <c r="I101" s="28"/>
      <c r="J101" s="25"/>
    </row>
    <row r="102" spans="1:10" hidden="1" x14ac:dyDescent="0.25">
      <c r="E102" s="25"/>
      <c r="F102" s="25"/>
      <c r="G102" s="26"/>
      <c r="H102" s="25"/>
      <c r="I102" s="28"/>
      <c r="J102" s="25"/>
    </row>
    <row r="103" spans="1:10" hidden="1" x14ac:dyDescent="0.25">
      <c r="E103" s="25"/>
      <c r="F103" s="25"/>
      <c r="G103" s="26"/>
      <c r="H103" s="25"/>
      <c r="I103" s="28"/>
      <c r="J103" s="25"/>
    </row>
    <row r="104" spans="1:10" hidden="1" x14ac:dyDescent="0.25">
      <c r="E104" s="25"/>
      <c r="F104" s="25"/>
      <c r="G104" s="26"/>
      <c r="H104" s="25"/>
      <c r="I104" s="28"/>
      <c r="J104" s="25"/>
    </row>
    <row r="105" spans="1:10" hidden="1" x14ac:dyDescent="0.25">
      <c r="E105" s="25"/>
      <c r="F105" s="25"/>
      <c r="G105" s="26"/>
      <c r="H105" s="25"/>
      <c r="I105" s="28"/>
      <c r="J105" s="25"/>
    </row>
    <row r="106" spans="1:10" hidden="1" x14ac:dyDescent="0.25">
      <c r="E106" s="25"/>
      <c r="F106" s="25"/>
      <c r="G106" s="26"/>
      <c r="H106" s="25"/>
      <c r="I106" s="28"/>
      <c r="J106" s="25"/>
    </row>
    <row r="107" spans="1:10" hidden="1" x14ac:dyDescent="0.25">
      <c r="E107" s="25"/>
      <c r="F107" s="25"/>
      <c r="G107" s="26"/>
      <c r="H107" s="25"/>
      <c r="I107" s="28"/>
      <c r="J107" s="25"/>
    </row>
    <row r="108" spans="1:10" hidden="1" x14ac:dyDescent="0.25">
      <c r="E108" s="25"/>
      <c r="F108" s="25"/>
      <c r="G108" s="26"/>
      <c r="H108" s="25"/>
      <c r="I108" s="28"/>
      <c r="J108" s="25"/>
    </row>
    <row r="109" spans="1:10" hidden="1" x14ac:dyDescent="0.25">
      <c r="E109" s="25"/>
      <c r="F109" s="25"/>
      <c r="G109" s="26"/>
      <c r="H109" s="25"/>
      <c r="I109" s="28"/>
      <c r="J109" s="25"/>
    </row>
    <row r="110" spans="1:10" hidden="1" x14ac:dyDescent="0.25">
      <c r="E110" s="25"/>
      <c r="F110" s="25"/>
      <c r="G110" s="26"/>
      <c r="H110" s="25"/>
      <c r="I110" s="28"/>
      <c r="J110" s="25"/>
    </row>
    <row r="111" spans="1:10" hidden="1" x14ac:dyDescent="0.25">
      <c r="E111" s="25"/>
      <c r="F111" s="25"/>
      <c r="G111" s="26"/>
      <c r="H111" s="25"/>
      <c r="I111" s="28"/>
      <c r="J111" s="25"/>
    </row>
    <row r="112" spans="1:10" hidden="1" x14ac:dyDescent="0.25">
      <c r="E112" s="25"/>
      <c r="F112" s="25"/>
      <c r="G112" s="26"/>
      <c r="H112" s="25"/>
      <c r="I112" s="28"/>
      <c r="J112" s="25"/>
    </row>
    <row r="113" spans="5:10" hidden="1" x14ac:dyDescent="0.25">
      <c r="E113" s="25"/>
      <c r="F113" s="25"/>
      <c r="G113" s="26"/>
      <c r="H113" s="25"/>
      <c r="I113" s="28"/>
      <c r="J113" s="25"/>
    </row>
    <row r="114" spans="5:10" hidden="1" x14ac:dyDescent="0.25">
      <c r="E114" s="25"/>
      <c r="F114" s="25"/>
      <c r="G114" s="26"/>
      <c r="H114" s="25"/>
      <c r="I114" s="28"/>
      <c r="J114" s="25"/>
    </row>
    <row r="115" spans="5:10" hidden="1" x14ac:dyDescent="0.25">
      <c r="E115" s="25"/>
      <c r="F115" s="25"/>
      <c r="G115" s="26"/>
      <c r="H115" s="25"/>
      <c r="I115" s="28"/>
      <c r="J115" s="25"/>
    </row>
    <row r="116" spans="5:10" hidden="1" x14ac:dyDescent="0.25">
      <c r="E116" s="25"/>
      <c r="F116" s="25"/>
      <c r="G116" s="26"/>
      <c r="H116" s="25"/>
      <c r="I116" s="28"/>
      <c r="J116" s="25"/>
    </row>
  </sheetData>
  <sheetProtection sheet="1" objects="1" scenarios="1" sort="0" autoFilter="0"/>
  <autoFilter ref="A7:J116" xr:uid="{FAFCCD5C-2E84-431D-9B8F-131467E8FF2C}">
    <filterColumn colId="0">
      <customFilters>
        <customFilter operator="notEqual" val=" "/>
      </customFilters>
    </filterColumn>
  </autoFilter>
  <mergeCells count="3">
    <mergeCell ref="B1:D1"/>
    <mergeCell ref="B2:D2"/>
    <mergeCell ref="B3:D3"/>
  </mergeCells>
  <pageMargins left="0.7" right="1.2430555555555556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42"/>
  <sheetViews>
    <sheetView zoomScaleNormal="100" workbookViewId="0">
      <selection activeCell="L12" sqref="L12"/>
    </sheetView>
  </sheetViews>
  <sheetFormatPr defaultColWidth="11.54296875" defaultRowHeight="12.5" x14ac:dyDescent="0.25"/>
  <cols>
    <col min="1" max="1" width="10.36328125" customWidth="1"/>
    <col min="2" max="2" width="32" customWidth="1"/>
    <col min="4" max="5" width="8" customWidth="1"/>
    <col min="6" max="6" width="9.453125" customWidth="1"/>
    <col min="7" max="7" width="8.08984375" customWidth="1"/>
    <col min="8" max="8" width="12.08984375" customWidth="1"/>
    <col min="9" max="9" width="7.6328125" customWidth="1"/>
    <col min="1018" max="1025" width="8.6328125" customWidth="1"/>
  </cols>
  <sheetData>
    <row r="1" spans="1:10" ht="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398</v>
      </c>
      <c r="F1" s="2" t="s">
        <v>4</v>
      </c>
      <c r="G1" s="2" t="s">
        <v>5</v>
      </c>
      <c r="H1" s="3" t="s">
        <v>6</v>
      </c>
      <c r="I1" s="24" t="s">
        <v>391</v>
      </c>
      <c r="J1" s="24" t="s">
        <v>392</v>
      </c>
    </row>
    <row r="2" spans="1:10" ht="13" x14ac:dyDescent="0.3">
      <c r="A2" s="4">
        <v>68305</v>
      </c>
      <c r="B2" s="4" t="s">
        <v>7</v>
      </c>
      <c r="C2" s="4" t="s">
        <v>8</v>
      </c>
      <c r="D2" s="4" t="s">
        <v>9</v>
      </c>
      <c r="E2" s="4"/>
      <c r="F2" s="5">
        <v>169</v>
      </c>
      <c r="G2" s="6">
        <v>0.3</v>
      </c>
      <c r="H2" s="7">
        <f>ROUND(F2*(1-G2),0)</f>
        <v>118</v>
      </c>
      <c r="I2" s="58">
        <v>0</v>
      </c>
      <c r="J2" s="25">
        <f>H2*I2</f>
        <v>0</v>
      </c>
    </row>
    <row r="3" spans="1:10" ht="13" x14ac:dyDescent="0.3">
      <c r="A3" s="8">
        <v>68307</v>
      </c>
      <c r="B3" s="8" t="s">
        <v>10</v>
      </c>
      <c r="C3" s="8" t="s">
        <v>8</v>
      </c>
      <c r="D3" s="8" t="s">
        <v>9</v>
      </c>
      <c r="E3" s="8"/>
      <c r="F3" s="9">
        <v>169</v>
      </c>
      <c r="G3" s="10">
        <v>0.3</v>
      </c>
      <c r="H3" s="7">
        <f t="shared" ref="H3:H38" si="0">ROUND(F3*(1-G3),0)</f>
        <v>118</v>
      </c>
      <c r="I3" s="58">
        <v>0</v>
      </c>
      <c r="J3" s="25">
        <f t="shared" ref="J3:J38" si="1">H3*I3</f>
        <v>0</v>
      </c>
    </row>
    <row r="4" spans="1:10" ht="13" x14ac:dyDescent="0.3">
      <c r="A4" s="8">
        <v>68314</v>
      </c>
      <c r="B4" s="8" t="s">
        <v>11</v>
      </c>
      <c r="C4" s="8" t="s">
        <v>8</v>
      </c>
      <c r="D4" s="8" t="s">
        <v>9</v>
      </c>
      <c r="E4" s="8"/>
      <c r="F4" s="9">
        <v>169</v>
      </c>
      <c r="G4" s="10">
        <v>0.3</v>
      </c>
      <c r="H4" s="7">
        <f t="shared" si="0"/>
        <v>118</v>
      </c>
      <c r="I4" s="58">
        <v>0</v>
      </c>
      <c r="J4" s="25">
        <f t="shared" si="1"/>
        <v>0</v>
      </c>
    </row>
    <row r="5" spans="1:10" ht="13" x14ac:dyDescent="0.3">
      <c r="A5" s="8">
        <v>68308</v>
      </c>
      <c r="B5" s="8" t="s">
        <v>12</v>
      </c>
      <c r="C5" s="8" t="s">
        <v>8</v>
      </c>
      <c r="D5" s="8" t="s">
        <v>9</v>
      </c>
      <c r="E5" s="8"/>
      <c r="F5" s="9">
        <v>149</v>
      </c>
      <c r="G5" s="10">
        <v>0.3</v>
      </c>
      <c r="H5" s="7">
        <f t="shared" si="0"/>
        <v>104</v>
      </c>
      <c r="I5" s="58">
        <v>0</v>
      </c>
      <c r="J5" s="25">
        <f t="shared" si="1"/>
        <v>0</v>
      </c>
    </row>
    <row r="6" spans="1:10" ht="13" x14ac:dyDescent="0.3">
      <c r="A6" s="8">
        <v>68309</v>
      </c>
      <c r="B6" s="8" t="s">
        <v>13</v>
      </c>
      <c r="C6" s="8" t="s">
        <v>8</v>
      </c>
      <c r="D6" s="8" t="s">
        <v>9</v>
      </c>
      <c r="E6" s="8"/>
      <c r="F6" s="9">
        <v>399</v>
      </c>
      <c r="G6" s="10">
        <v>0.3</v>
      </c>
      <c r="H6" s="7">
        <f t="shared" si="0"/>
        <v>279</v>
      </c>
      <c r="I6" s="58">
        <v>0</v>
      </c>
      <c r="J6" s="25">
        <f t="shared" si="1"/>
        <v>0</v>
      </c>
    </row>
    <row r="7" spans="1:10" ht="13" x14ac:dyDescent="0.3">
      <c r="A7" s="8">
        <v>68289</v>
      </c>
      <c r="B7" s="8" t="s">
        <v>14</v>
      </c>
      <c r="C7" s="8" t="s">
        <v>8</v>
      </c>
      <c r="D7" s="8" t="s">
        <v>9</v>
      </c>
      <c r="E7" s="8"/>
      <c r="F7" s="9">
        <v>599</v>
      </c>
      <c r="G7" s="10">
        <v>0.3</v>
      </c>
      <c r="H7" s="7">
        <f t="shared" si="0"/>
        <v>419</v>
      </c>
      <c r="I7" s="58">
        <v>0</v>
      </c>
      <c r="J7" s="25">
        <f t="shared" si="1"/>
        <v>0</v>
      </c>
    </row>
    <row r="8" spans="1:10" ht="13" x14ac:dyDescent="0.3">
      <c r="A8" s="8">
        <v>68306</v>
      </c>
      <c r="B8" s="8" t="s">
        <v>15</v>
      </c>
      <c r="C8" s="8" t="s">
        <v>8</v>
      </c>
      <c r="D8" s="8" t="s">
        <v>9</v>
      </c>
      <c r="E8" s="8"/>
      <c r="F8" s="9">
        <v>99</v>
      </c>
      <c r="G8" s="10">
        <v>0.3</v>
      </c>
      <c r="H8" s="7">
        <f t="shared" si="0"/>
        <v>69</v>
      </c>
      <c r="I8" s="58">
        <v>0</v>
      </c>
      <c r="J8" s="25">
        <f t="shared" si="1"/>
        <v>0</v>
      </c>
    </row>
    <row r="9" spans="1:10" ht="13" x14ac:dyDescent="0.3">
      <c r="A9" s="8">
        <v>68325</v>
      </c>
      <c r="B9" s="8" t="s">
        <v>16</v>
      </c>
      <c r="C9" s="8" t="s">
        <v>8</v>
      </c>
      <c r="D9" s="8" t="s">
        <v>9</v>
      </c>
      <c r="E9" s="8"/>
      <c r="F9" s="9">
        <v>399</v>
      </c>
      <c r="G9" s="10">
        <v>0.3</v>
      </c>
      <c r="H9" s="7">
        <f t="shared" si="0"/>
        <v>279</v>
      </c>
      <c r="I9" s="58">
        <v>0</v>
      </c>
      <c r="J9" s="25">
        <f t="shared" si="1"/>
        <v>0</v>
      </c>
    </row>
    <row r="10" spans="1:10" ht="13" x14ac:dyDescent="0.3">
      <c r="A10" s="8">
        <v>68323</v>
      </c>
      <c r="B10" s="8" t="s">
        <v>17</v>
      </c>
      <c r="C10" s="8" t="s">
        <v>8</v>
      </c>
      <c r="D10" s="8" t="s">
        <v>9</v>
      </c>
      <c r="E10" s="8"/>
      <c r="F10" s="9">
        <v>499</v>
      </c>
      <c r="G10" s="10">
        <v>0.3</v>
      </c>
      <c r="H10" s="7">
        <f t="shared" si="0"/>
        <v>349</v>
      </c>
      <c r="I10" s="58">
        <v>0</v>
      </c>
      <c r="J10" s="25">
        <f t="shared" si="1"/>
        <v>0</v>
      </c>
    </row>
    <row r="11" spans="1:10" ht="13" x14ac:dyDescent="0.3">
      <c r="A11" s="8">
        <v>68322</v>
      </c>
      <c r="B11" s="8" t="s">
        <v>18</v>
      </c>
      <c r="C11" s="8" t="s">
        <v>8</v>
      </c>
      <c r="D11" s="8" t="s">
        <v>9</v>
      </c>
      <c r="E11" s="8"/>
      <c r="F11" s="9">
        <v>499</v>
      </c>
      <c r="G11" s="10">
        <v>0.3</v>
      </c>
      <c r="H11" s="7">
        <f t="shared" si="0"/>
        <v>349</v>
      </c>
      <c r="I11" s="58">
        <v>0</v>
      </c>
      <c r="J11" s="25">
        <f t="shared" si="1"/>
        <v>0</v>
      </c>
    </row>
    <row r="12" spans="1:10" ht="13" x14ac:dyDescent="0.3">
      <c r="A12" s="8">
        <v>68321</v>
      </c>
      <c r="B12" s="8" t="s">
        <v>19</v>
      </c>
      <c r="C12" s="8" t="s">
        <v>8</v>
      </c>
      <c r="D12" s="8" t="s">
        <v>9</v>
      </c>
      <c r="E12" s="8"/>
      <c r="F12" s="9">
        <v>1299</v>
      </c>
      <c r="G12" s="10">
        <v>0.3</v>
      </c>
      <c r="H12" s="7">
        <f t="shared" si="0"/>
        <v>909</v>
      </c>
      <c r="I12" s="58">
        <v>0</v>
      </c>
      <c r="J12" s="25">
        <f t="shared" si="1"/>
        <v>0</v>
      </c>
    </row>
    <row r="13" spans="1:10" ht="13" x14ac:dyDescent="0.3">
      <c r="A13" s="8">
        <v>68324</v>
      </c>
      <c r="B13" s="8" t="s">
        <v>20</v>
      </c>
      <c r="C13" s="8" t="s">
        <v>8</v>
      </c>
      <c r="D13" s="8" t="s">
        <v>9</v>
      </c>
      <c r="E13" s="8"/>
      <c r="F13" s="9">
        <v>799</v>
      </c>
      <c r="G13" s="10">
        <v>0.3</v>
      </c>
      <c r="H13" s="7">
        <f t="shared" si="0"/>
        <v>559</v>
      </c>
      <c r="I13" s="58">
        <v>0</v>
      </c>
      <c r="J13" s="25">
        <f t="shared" si="1"/>
        <v>0</v>
      </c>
    </row>
    <row r="14" spans="1:10" ht="13" x14ac:dyDescent="0.3">
      <c r="A14" s="8">
        <v>68326</v>
      </c>
      <c r="B14" s="8" t="s">
        <v>21</v>
      </c>
      <c r="C14" s="8" t="s">
        <v>22</v>
      </c>
      <c r="D14" s="8" t="s">
        <v>9</v>
      </c>
      <c r="E14" s="8"/>
      <c r="F14" s="9">
        <v>499</v>
      </c>
      <c r="G14" s="10">
        <v>0.3</v>
      </c>
      <c r="H14" s="7">
        <f t="shared" si="0"/>
        <v>349</v>
      </c>
      <c r="I14" s="58">
        <v>0</v>
      </c>
      <c r="J14" s="25">
        <f t="shared" si="1"/>
        <v>0</v>
      </c>
    </row>
    <row r="15" spans="1:10" ht="13" x14ac:dyDescent="0.3">
      <c r="A15" s="8">
        <v>68151</v>
      </c>
      <c r="B15" s="8" t="s">
        <v>23</v>
      </c>
      <c r="C15" s="8" t="s">
        <v>24</v>
      </c>
      <c r="D15" s="8" t="s">
        <v>9</v>
      </c>
      <c r="E15" s="8"/>
      <c r="F15" s="9">
        <v>69</v>
      </c>
      <c r="G15" s="10">
        <v>0.3</v>
      </c>
      <c r="H15" s="7">
        <f t="shared" si="0"/>
        <v>48</v>
      </c>
      <c r="I15" s="58">
        <v>0</v>
      </c>
      <c r="J15" s="25">
        <f t="shared" si="1"/>
        <v>0</v>
      </c>
    </row>
    <row r="16" spans="1:10" ht="13" x14ac:dyDescent="0.3">
      <c r="A16" s="8">
        <v>68100</v>
      </c>
      <c r="B16" s="8" t="s">
        <v>25</v>
      </c>
      <c r="C16" s="8" t="s">
        <v>26</v>
      </c>
      <c r="D16" s="8" t="s">
        <v>9</v>
      </c>
      <c r="E16" s="8"/>
      <c r="F16" s="9">
        <v>49</v>
      </c>
      <c r="G16" s="10">
        <v>0.3</v>
      </c>
      <c r="H16" s="7">
        <f t="shared" si="0"/>
        <v>34</v>
      </c>
      <c r="I16" s="58">
        <v>0</v>
      </c>
      <c r="J16" s="25">
        <f t="shared" si="1"/>
        <v>0</v>
      </c>
    </row>
    <row r="17" spans="1:10" ht="13" x14ac:dyDescent="0.3">
      <c r="A17" s="8">
        <v>90300</v>
      </c>
      <c r="B17" s="8" t="s">
        <v>27</v>
      </c>
      <c r="C17" s="8" t="s">
        <v>22</v>
      </c>
      <c r="D17" s="8" t="s">
        <v>9</v>
      </c>
      <c r="E17" s="8"/>
      <c r="F17" s="9">
        <v>49</v>
      </c>
      <c r="G17" s="10">
        <v>0.3</v>
      </c>
      <c r="H17" s="7">
        <f t="shared" si="0"/>
        <v>34</v>
      </c>
      <c r="I17" s="58">
        <v>0</v>
      </c>
      <c r="J17" s="25">
        <f t="shared" si="1"/>
        <v>0</v>
      </c>
    </row>
    <row r="18" spans="1:10" ht="13" x14ac:dyDescent="0.3">
      <c r="A18" s="8">
        <v>68331</v>
      </c>
      <c r="B18" s="8" t="s">
        <v>28</v>
      </c>
      <c r="C18" s="8" t="s">
        <v>8</v>
      </c>
      <c r="D18" s="8" t="s">
        <v>9</v>
      </c>
      <c r="E18" s="8"/>
      <c r="F18" s="9">
        <v>99</v>
      </c>
      <c r="G18" s="10">
        <v>0.3</v>
      </c>
      <c r="H18" s="7">
        <f t="shared" si="0"/>
        <v>69</v>
      </c>
      <c r="I18" s="58">
        <v>0</v>
      </c>
      <c r="J18" s="25">
        <f t="shared" si="1"/>
        <v>0</v>
      </c>
    </row>
    <row r="19" spans="1:10" ht="13" x14ac:dyDescent="0.3">
      <c r="A19" s="8">
        <v>68330</v>
      </c>
      <c r="B19" s="8" t="s">
        <v>29</v>
      </c>
      <c r="C19" s="8" t="s">
        <v>8</v>
      </c>
      <c r="D19" s="8" t="s">
        <v>9</v>
      </c>
      <c r="E19" s="8"/>
      <c r="F19" s="9">
        <v>59</v>
      </c>
      <c r="G19" s="10">
        <v>0.3</v>
      </c>
      <c r="H19" s="7">
        <f t="shared" si="0"/>
        <v>41</v>
      </c>
      <c r="I19" s="58">
        <v>0</v>
      </c>
      <c r="J19" s="25">
        <f t="shared" si="1"/>
        <v>0</v>
      </c>
    </row>
    <row r="20" spans="1:10" ht="13" x14ac:dyDescent="0.3">
      <c r="A20" s="8">
        <v>68320</v>
      </c>
      <c r="B20" s="8" t="s">
        <v>30</v>
      </c>
      <c r="C20" s="8" t="s">
        <v>31</v>
      </c>
      <c r="D20" s="8" t="s">
        <v>9</v>
      </c>
      <c r="E20" s="8"/>
      <c r="F20" s="9">
        <v>49</v>
      </c>
      <c r="G20" s="10">
        <v>0.3</v>
      </c>
      <c r="H20" s="7">
        <f t="shared" si="0"/>
        <v>34</v>
      </c>
      <c r="I20" s="58">
        <v>0</v>
      </c>
      <c r="J20" s="25">
        <f t="shared" si="1"/>
        <v>0</v>
      </c>
    </row>
    <row r="21" spans="1:10" ht="13" x14ac:dyDescent="0.3">
      <c r="A21" s="8">
        <v>68340</v>
      </c>
      <c r="B21" s="8" t="s">
        <v>32</v>
      </c>
      <c r="C21" s="8" t="s">
        <v>8</v>
      </c>
      <c r="D21" s="8" t="s">
        <v>9</v>
      </c>
      <c r="E21" s="8"/>
      <c r="F21" s="9">
        <v>39</v>
      </c>
      <c r="G21" s="10">
        <v>0.3</v>
      </c>
      <c r="H21" s="7">
        <f t="shared" si="0"/>
        <v>27</v>
      </c>
      <c r="I21" s="58">
        <v>0</v>
      </c>
      <c r="J21" s="25">
        <f t="shared" si="1"/>
        <v>0</v>
      </c>
    </row>
    <row r="22" spans="1:10" ht="13" x14ac:dyDescent="0.3">
      <c r="A22" s="8">
        <v>68200</v>
      </c>
      <c r="B22" s="8" t="s">
        <v>33</v>
      </c>
      <c r="C22" s="8" t="s">
        <v>34</v>
      </c>
      <c r="D22" s="8" t="s">
        <v>9</v>
      </c>
      <c r="E22" s="8"/>
      <c r="F22" s="9">
        <v>49</v>
      </c>
      <c r="G22" s="10">
        <v>0.3</v>
      </c>
      <c r="H22" s="7">
        <f t="shared" si="0"/>
        <v>34</v>
      </c>
      <c r="I22" s="58">
        <v>0</v>
      </c>
      <c r="J22" s="25">
        <f t="shared" si="1"/>
        <v>0</v>
      </c>
    </row>
    <row r="23" spans="1:10" ht="13" x14ac:dyDescent="0.3">
      <c r="A23" s="8">
        <v>68201</v>
      </c>
      <c r="B23" s="8" t="s">
        <v>35</v>
      </c>
      <c r="C23" s="8" t="s">
        <v>34</v>
      </c>
      <c r="D23" s="8" t="s">
        <v>9</v>
      </c>
      <c r="E23" s="8"/>
      <c r="F23" s="9">
        <v>69</v>
      </c>
      <c r="G23" s="10">
        <v>0.3</v>
      </c>
      <c r="H23" s="7">
        <f t="shared" si="0"/>
        <v>48</v>
      </c>
      <c r="I23" s="58">
        <v>0</v>
      </c>
      <c r="J23" s="25">
        <f t="shared" si="1"/>
        <v>0</v>
      </c>
    </row>
    <row r="24" spans="1:10" ht="13" x14ac:dyDescent="0.3">
      <c r="A24" s="8">
        <v>68216</v>
      </c>
      <c r="B24" s="8" t="s">
        <v>36</v>
      </c>
      <c r="C24" s="8" t="s">
        <v>37</v>
      </c>
      <c r="D24" s="8" t="s">
        <v>9</v>
      </c>
      <c r="E24" s="8"/>
      <c r="F24" s="9">
        <v>149</v>
      </c>
      <c r="G24" s="10">
        <v>0.3</v>
      </c>
      <c r="H24" s="7">
        <f t="shared" si="0"/>
        <v>104</v>
      </c>
      <c r="I24" s="58">
        <v>0</v>
      </c>
      <c r="J24" s="25">
        <f t="shared" si="1"/>
        <v>0</v>
      </c>
    </row>
    <row r="25" spans="1:10" ht="13" x14ac:dyDescent="0.3">
      <c r="A25" s="8">
        <v>68341</v>
      </c>
      <c r="B25" s="8" t="s">
        <v>38</v>
      </c>
      <c r="C25" s="8" t="s">
        <v>22</v>
      </c>
      <c r="D25" s="8" t="s">
        <v>9</v>
      </c>
      <c r="E25" s="8"/>
      <c r="F25" s="9">
        <v>79</v>
      </c>
      <c r="G25" s="10">
        <v>0.3</v>
      </c>
      <c r="H25" s="7">
        <f t="shared" si="0"/>
        <v>55</v>
      </c>
      <c r="I25" s="58">
        <v>0</v>
      </c>
      <c r="J25" s="25">
        <f t="shared" si="1"/>
        <v>0</v>
      </c>
    </row>
    <row r="26" spans="1:10" ht="13" x14ac:dyDescent="0.3">
      <c r="A26" s="8">
        <v>68250</v>
      </c>
      <c r="B26" s="8" t="s">
        <v>39</v>
      </c>
      <c r="C26" s="8" t="s">
        <v>40</v>
      </c>
      <c r="D26" s="8" t="s">
        <v>9</v>
      </c>
      <c r="E26" s="8"/>
      <c r="F26" s="9">
        <v>99</v>
      </c>
      <c r="G26" s="10">
        <v>0.3</v>
      </c>
      <c r="H26" s="7">
        <f t="shared" si="0"/>
        <v>69</v>
      </c>
      <c r="I26" s="58">
        <v>0</v>
      </c>
      <c r="J26" s="25">
        <f t="shared" si="1"/>
        <v>0</v>
      </c>
    </row>
    <row r="27" spans="1:10" ht="13" x14ac:dyDescent="0.3">
      <c r="A27" s="8">
        <v>68007</v>
      </c>
      <c r="B27" s="8" t="s">
        <v>41</v>
      </c>
      <c r="C27" s="8" t="s">
        <v>42</v>
      </c>
      <c r="D27" s="8" t="s">
        <v>43</v>
      </c>
      <c r="E27" s="8"/>
      <c r="F27" s="9">
        <v>129</v>
      </c>
      <c r="G27" s="10">
        <v>0.3</v>
      </c>
      <c r="H27" s="7">
        <f t="shared" si="0"/>
        <v>90</v>
      </c>
      <c r="I27" s="58">
        <v>0</v>
      </c>
      <c r="J27" s="25">
        <f t="shared" si="1"/>
        <v>0</v>
      </c>
    </row>
    <row r="28" spans="1:10" ht="13" x14ac:dyDescent="0.3">
      <c r="A28" s="8">
        <v>68004</v>
      </c>
      <c r="B28" s="8" t="s">
        <v>44</v>
      </c>
      <c r="C28" s="8" t="s">
        <v>45</v>
      </c>
      <c r="D28" s="8" t="s">
        <v>46</v>
      </c>
      <c r="E28" s="8"/>
      <c r="F28" s="9">
        <v>69</v>
      </c>
      <c r="G28" s="10">
        <v>0.3</v>
      </c>
      <c r="H28" s="7">
        <f t="shared" si="0"/>
        <v>48</v>
      </c>
      <c r="I28" s="58">
        <v>0</v>
      </c>
      <c r="J28" s="25">
        <f t="shared" si="1"/>
        <v>0</v>
      </c>
    </row>
    <row r="29" spans="1:10" ht="13" x14ac:dyDescent="0.3">
      <c r="A29" s="8">
        <v>68332</v>
      </c>
      <c r="B29" s="8" t="s">
        <v>47</v>
      </c>
      <c r="C29" s="8" t="s">
        <v>22</v>
      </c>
      <c r="D29" s="8" t="s">
        <v>9</v>
      </c>
      <c r="E29" s="8"/>
      <c r="F29" s="9">
        <v>1499</v>
      </c>
      <c r="G29" s="10">
        <v>0.3</v>
      </c>
      <c r="H29" s="7">
        <f t="shared" si="0"/>
        <v>1049</v>
      </c>
      <c r="I29" s="58">
        <v>0</v>
      </c>
      <c r="J29" s="25">
        <f t="shared" si="1"/>
        <v>0</v>
      </c>
    </row>
    <row r="30" spans="1:10" ht="13" x14ac:dyDescent="0.3">
      <c r="A30" s="8">
        <v>68389</v>
      </c>
      <c r="B30" s="8" t="s">
        <v>48</v>
      </c>
      <c r="C30" s="8" t="s">
        <v>22</v>
      </c>
      <c r="D30" s="8" t="s">
        <v>9</v>
      </c>
      <c r="E30" s="8"/>
      <c r="F30" s="9">
        <v>399</v>
      </c>
      <c r="G30" s="10">
        <v>0.3</v>
      </c>
      <c r="H30" s="7">
        <f t="shared" si="0"/>
        <v>279</v>
      </c>
      <c r="I30" s="58">
        <v>0</v>
      </c>
      <c r="J30" s="25">
        <f t="shared" si="1"/>
        <v>0</v>
      </c>
    </row>
    <row r="31" spans="1:10" ht="13" x14ac:dyDescent="0.3">
      <c r="A31" s="8">
        <v>68347</v>
      </c>
      <c r="B31" s="8" t="s">
        <v>49</v>
      </c>
      <c r="C31" s="8" t="s">
        <v>22</v>
      </c>
      <c r="D31" s="8" t="s">
        <v>9</v>
      </c>
      <c r="E31" s="8"/>
      <c r="F31" s="9">
        <v>1399</v>
      </c>
      <c r="G31" s="10">
        <v>0.3</v>
      </c>
      <c r="H31" s="7">
        <f t="shared" si="0"/>
        <v>979</v>
      </c>
      <c r="I31" s="58">
        <v>0</v>
      </c>
      <c r="J31" s="25">
        <f t="shared" si="1"/>
        <v>0</v>
      </c>
    </row>
    <row r="32" spans="1:10" ht="13" x14ac:dyDescent="0.3">
      <c r="A32" s="8">
        <v>68398</v>
      </c>
      <c r="B32" s="8" t="s">
        <v>50</v>
      </c>
      <c r="C32" s="8" t="s">
        <v>22</v>
      </c>
      <c r="D32" s="8" t="s">
        <v>9</v>
      </c>
      <c r="E32" s="8"/>
      <c r="F32" s="9">
        <v>2795</v>
      </c>
      <c r="G32" s="10">
        <v>0.3</v>
      </c>
      <c r="H32" s="7">
        <f t="shared" si="0"/>
        <v>1957</v>
      </c>
      <c r="I32" s="58">
        <v>0</v>
      </c>
      <c r="J32" s="25">
        <f t="shared" si="1"/>
        <v>0</v>
      </c>
    </row>
    <row r="33" spans="1:10" ht="13" x14ac:dyDescent="0.3">
      <c r="A33" s="8">
        <v>68327</v>
      </c>
      <c r="B33" s="8" t="s">
        <v>51</v>
      </c>
      <c r="C33" s="8" t="s">
        <v>22</v>
      </c>
      <c r="D33" s="8" t="s">
        <v>52</v>
      </c>
      <c r="E33" s="8"/>
      <c r="F33" s="9">
        <v>1499</v>
      </c>
      <c r="G33" s="10">
        <v>0.3</v>
      </c>
      <c r="H33" s="7">
        <f t="shared" si="0"/>
        <v>1049</v>
      </c>
      <c r="I33" s="58">
        <v>0</v>
      </c>
      <c r="J33" s="25">
        <f t="shared" si="1"/>
        <v>0</v>
      </c>
    </row>
    <row r="34" spans="1:10" ht="13" x14ac:dyDescent="0.3">
      <c r="A34" s="8">
        <v>62301</v>
      </c>
      <c r="B34" s="8" t="s">
        <v>53</v>
      </c>
      <c r="C34" s="8" t="s">
        <v>22</v>
      </c>
      <c r="D34" s="8" t="s">
        <v>52</v>
      </c>
      <c r="E34" s="8"/>
      <c r="F34" s="9">
        <v>1195</v>
      </c>
      <c r="G34" s="10">
        <v>0.3</v>
      </c>
      <c r="H34" s="7">
        <f t="shared" si="0"/>
        <v>837</v>
      </c>
      <c r="I34" s="58">
        <v>0</v>
      </c>
      <c r="J34" s="25">
        <f t="shared" si="1"/>
        <v>0</v>
      </c>
    </row>
    <row r="35" spans="1:10" ht="13" x14ac:dyDescent="0.3">
      <c r="A35" s="8">
        <v>68349</v>
      </c>
      <c r="B35" s="8" t="s">
        <v>54</v>
      </c>
      <c r="C35" s="8" t="s">
        <v>22</v>
      </c>
      <c r="D35" s="8" t="s">
        <v>9</v>
      </c>
      <c r="E35" s="8"/>
      <c r="F35" s="9">
        <v>2350</v>
      </c>
      <c r="G35" s="10">
        <v>0.3</v>
      </c>
      <c r="H35" s="7">
        <f t="shared" si="0"/>
        <v>1645</v>
      </c>
      <c r="I35" s="58">
        <v>0</v>
      </c>
      <c r="J35" s="25">
        <f t="shared" si="1"/>
        <v>0</v>
      </c>
    </row>
    <row r="36" spans="1:10" ht="13" x14ac:dyDescent="0.3">
      <c r="A36" s="8">
        <v>68356</v>
      </c>
      <c r="B36" s="8" t="s">
        <v>55</v>
      </c>
      <c r="C36" s="8" t="s">
        <v>22</v>
      </c>
      <c r="D36" s="8" t="s">
        <v>9</v>
      </c>
      <c r="E36" s="8"/>
      <c r="F36" s="9">
        <v>1799</v>
      </c>
      <c r="G36" s="10">
        <v>0.3</v>
      </c>
      <c r="H36" s="7">
        <f t="shared" si="0"/>
        <v>1259</v>
      </c>
      <c r="I36" s="58">
        <v>0</v>
      </c>
      <c r="J36" s="25">
        <f t="shared" si="1"/>
        <v>0</v>
      </c>
    </row>
    <row r="37" spans="1:10" ht="13" x14ac:dyDescent="0.3">
      <c r="A37" s="8">
        <v>68354</v>
      </c>
      <c r="B37" s="8" t="s">
        <v>56</v>
      </c>
      <c r="C37" s="8" t="s">
        <v>22</v>
      </c>
      <c r="D37" s="8" t="s">
        <v>9</v>
      </c>
      <c r="E37" s="8"/>
      <c r="F37" s="9">
        <v>1299</v>
      </c>
      <c r="G37" s="10">
        <v>0.3</v>
      </c>
      <c r="H37" s="7">
        <f t="shared" si="0"/>
        <v>909</v>
      </c>
      <c r="I37" s="58">
        <v>0</v>
      </c>
      <c r="J37" s="25">
        <f t="shared" si="1"/>
        <v>0</v>
      </c>
    </row>
    <row r="38" spans="1:10" ht="13" x14ac:dyDescent="0.3">
      <c r="A38" s="8">
        <v>68351</v>
      </c>
      <c r="B38" s="8" t="s">
        <v>57</v>
      </c>
      <c r="C38" s="8" t="s">
        <v>22</v>
      </c>
      <c r="D38" s="8" t="s">
        <v>9</v>
      </c>
      <c r="E38" s="8"/>
      <c r="F38" s="9">
        <v>599</v>
      </c>
      <c r="G38" s="10">
        <v>0.3</v>
      </c>
      <c r="H38" s="7">
        <f t="shared" si="0"/>
        <v>419</v>
      </c>
      <c r="I38" s="58">
        <v>0</v>
      </c>
      <c r="J38" s="25">
        <f t="shared" si="1"/>
        <v>0</v>
      </c>
    </row>
    <row r="39" spans="1:10" ht="13" x14ac:dyDescent="0.3">
      <c r="A39" s="12" t="s">
        <v>58</v>
      </c>
      <c r="B39" s="12" t="s">
        <v>58</v>
      </c>
      <c r="C39" s="12" t="s">
        <v>58</v>
      </c>
      <c r="D39" s="12" t="s">
        <v>58</v>
      </c>
      <c r="E39" s="12"/>
      <c r="F39" s="12"/>
      <c r="G39" s="13"/>
      <c r="H39" s="14"/>
    </row>
    <row r="40" spans="1:10" ht="13" x14ac:dyDescent="0.3">
      <c r="A40" s="15"/>
      <c r="B40" s="12" t="s">
        <v>58</v>
      </c>
      <c r="C40" s="15"/>
      <c r="D40" s="15"/>
      <c r="E40" s="15"/>
      <c r="F40" s="15"/>
      <c r="G40" s="13"/>
      <c r="H40" s="14"/>
    </row>
    <row r="41" spans="1:10" ht="13" x14ac:dyDescent="0.3">
      <c r="A41" s="15"/>
      <c r="B41" s="15"/>
      <c r="C41" s="15"/>
      <c r="D41" s="15"/>
      <c r="E41" s="15"/>
      <c r="F41" s="15"/>
    </row>
    <row r="42" spans="1:10" ht="13" x14ac:dyDescent="0.3">
      <c r="A42" s="15"/>
      <c r="B42" s="15"/>
      <c r="C42" s="15"/>
      <c r="D42" s="15"/>
      <c r="E42" s="15"/>
      <c r="F42" s="15"/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J84"/>
  <sheetViews>
    <sheetView topLeftCell="A9" zoomScaleNormal="100" workbookViewId="0">
      <selection activeCell="I47" sqref="I47"/>
    </sheetView>
  </sheetViews>
  <sheetFormatPr defaultColWidth="11.54296875" defaultRowHeight="12.5" x14ac:dyDescent="0.25"/>
  <cols>
    <col min="1" max="1" width="10.7265625" customWidth="1"/>
    <col min="2" max="2" width="20.54296875" customWidth="1"/>
    <col min="4" max="4" width="5.81640625" customWidth="1"/>
    <col min="5" max="5" width="6.453125" customWidth="1"/>
    <col min="8" max="8" width="12.7265625" customWidth="1"/>
    <col min="1018" max="1024" width="8.6328125" customWidth="1"/>
  </cols>
  <sheetData>
    <row r="1" spans="1:10" ht="13" x14ac:dyDescent="0.3">
      <c r="A1" s="16" t="s">
        <v>0</v>
      </c>
      <c r="B1" s="17" t="s">
        <v>1</v>
      </c>
      <c r="C1" s="17" t="s">
        <v>2</v>
      </c>
      <c r="D1" s="17" t="s">
        <v>3</v>
      </c>
      <c r="E1" s="17" t="s">
        <v>59</v>
      </c>
      <c r="F1" s="17" t="s">
        <v>4</v>
      </c>
      <c r="G1" s="17" t="s">
        <v>5</v>
      </c>
      <c r="H1" s="18" t="s">
        <v>60</v>
      </c>
      <c r="I1" s="24" t="s">
        <v>391</v>
      </c>
      <c r="J1" s="24" t="s">
        <v>392</v>
      </c>
    </row>
    <row r="2" spans="1:10" ht="13" x14ac:dyDescent="0.3">
      <c r="A2" s="8">
        <v>67217</v>
      </c>
      <c r="B2" s="8" t="s">
        <v>61</v>
      </c>
      <c r="C2" s="8" t="s">
        <v>62</v>
      </c>
      <c r="D2" s="8">
        <v>6</v>
      </c>
      <c r="E2" s="8" t="s">
        <v>63</v>
      </c>
      <c r="F2" s="9">
        <v>499</v>
      </c>
      <c r="G2" s="10">
        <v>0.3</v>
      </c>
      <c r="H2" s="11">
        <f>ROUND(F2*(1-G2),0)</f>
        <v>349</v>
      </c>
      <c r="I2" s="58">
        <v>0</v>
      </c>
      <c r="J2" s="25">
        <f>H2*I2</f>
        <v>0</v>
      </c>
    </row>
    <row r="3" spans="1:10" ht="13" x14ac:dyDescent="0.3">
      <c r="A3" s="8">
        <v>67218</v>
      </c>
      <c r="B3" s="8" t="s">
        <v>64</v>
      </c>
      <c r="C3" s="8" t="s">
        <v>62</v>
      </c>
      <c r="D3" s="8">
        <v>7</v>
      </c>
      <c r="E3" s="8" t="s">
        <v>65</v>
      </c>
      <c r="F3" s="9">
        <v>499</v>
      </c>
      <c r="G3" s="10">
        <v>0.3</v>
      </c>
      <c r="H3" s="11">
        <f t="shared" ref="H3:H59" si="0">ROUND(F3*(1-G3),0)</f>
        <v>349</v>
      </c>
      <c r="I3" s="58">
        <v>0</v>
      </c>
      <c r="J3" s="25">
        <f t="shared" ref="J3:J59" si="1">H3*I3</f>
        <v>0</v>
      </c>
    </row>
    <row r="4" spans="1:10" ht="13" x14ac:dyDescent="0.3">
      <c r="A4" s="8">
        <v>67219</v>
      </c>
      <c r="B4" s="8" t="s">
        <v>64</v>
      </c>
      <c r="C4" s="8" t="s">
        <v>62</v>
      </c>
      <c r="D4" s="8">
        <v>8</v>
      </c>
      <c r="E4" s="8" t="s">
        <v>66</v>
      </c>
      <c r="F4" s="9">
        <v>499</v>
      </c>
      <c r="G4" s="10">
        <v>0.3</v>
      </c>
      <c r="H4" s="11">
        <f t="shared" si="0"/>
        <v>349</v>
      </c>
      <c r="I4" s="58">
        <v>0</v>
      </c>
      <c r="J4" s="25">
        <f t="shared" si="1"/>
        <v>0</v>
      </c>
    </row>
    <row r="5" spans="1:10" ht="13" x14ac:dyDescent="0.3">
      <c r="A5" s="8">
        <v>67220</v>
      </c>
      <c r="B5" s="8" t="s">
        <v>64</v>
      </c>
      <c r="C5" s="8" t="s">
        <v>62</v>
      </c>
      <c r="D5" s="8">
        <v>9</v>
      </c>
      <c r="E5" s="8" t="s">
        <v>52</v>
      </c>
      <c r="F5" s="9">
        <v>499</v>
      </c>
      <c r="G5" s="10">
        <v>0.3</v>
      </c>
      <c r="H5" s="11">
        <f t="shared" si="0"/>
        <v>349</v>
      </c>
      <c r="I5" s="58">
        <v>0</v>
      </c>
      <c r="J5" s="25">
        <f t="shared" si="1"/>
        <v>0</v>
      </c>
    </row>
    <row r="6" spans="1:10" ht="13" x14ac:dyDescent="0.3">
      <c r="A6" s="8">
        <v>67221</v>
      </c>
      <c r="B6" s="8" t="s">
        <v>64</v>
      </c>
      <c r="C6" s="8" t="s">
        <v>62</v>
      </c>
      <c r="D6" s="8">
        <v>10</v>
      </c>
      <c r="E6" s="8" t="s">
        <v>67</v>
      </c>
      <c r="F6" s="9">
        <v>499</v>
      </c>
      <c r="G6" s="10">
        <v>0.3</v>
      </c>
      <c r="H6" s="11">
        <f t="shared" si="0"/>
        <v>349</v>
      </c>
      <c r="I6" s="58">
        <v>0</v>
      </c>
      <c r="J6" s="25">
        <f t="shared" si="1"/>
        <v>0</v>
      </c>
    </row>
    <row r="7" spans="1:10" ht="13" x14ac:dyDescent="0.3">
      <c r="A7" s="8">
        <v>67222</v>
      </c>
      <c r="B7" s="8" t="s">
        <v>64</v>
      </c>
      <c r="C7" s="8" t="s">
        <v>62</v>
      </c>
      <c r="D7" s="8">
        <v>11</v>
      </c>
      <c r="E7" s="8" t="s">
        <v>68</v>
      </c>
      <c r="F7" s="9">
        <v>499</v>
      </c>
      <c r="G7" s="10">
        <v>0.3</v>
      </c>
      <c r="H7" s="11">
        <f t="shared" si="0"/>
        <v>349</v>
      </c>
      <c r="I7" s="58">
        <v>0</v>
      </c>
      <c r="J7" s="25">
        <f t="shared" si="1"/>
        <v>0</v>
      </c>
    </row>
    <row r="8" spans="1:10" ht="13" x14ac:dyDescent="0.3">
      <c r="A8" s="8">
        <v>67223</v>
      </c>
      <c r="B8" s="8" t="s">
        <v>64</v>
      </c>
      <c r="C8" s="8" t="s">
        <v>62</v>
      </c>
      <c r="D8" s="8">
        <v>12</v>
      </c>
      <c r="E8" s="8" t="s">
        <v>69</v>
      </c>
      <c r="F8" s="9">
        <v>499</v>
      </c>
      <c r="G8" s="10">
        <v>0.3</v>
      </c>
      <c r="H8" s="11">
        <f t="shared" si="0"/>
        <v>349</v>
      </c>
      <c r="I8" s="58">
        <v>0</v>
      </c>
      <c r="J8" s="25">
        <f t="shared" si="1"/>
        <v>0</v>
      </c>
    </row>
    <row r="9" spans="1:10" ht="13" x14ac:dyDescent="0.3">
      <c r="A9" s="8">
        <v>67224</v>
      </c>
      <c r="B9" s="8" t="s">
        <v>70</v>
      </c>
      <c r="C9" s="8" t="s">
        <v>71</v>
      </c>
      <c r="D9" s="8">
        <v>6</v>
      </c>
      <c r="E9" s="8" t="s">
        <v>63</v>
      </c>
      <c r="F9" s="9">
        <v>499</v>
      </c>
      <c r="G9" s="10">
        <v>0.3</v>
      </c>
      <c r="H9" s="11">
        <f t="shared" si="0"/>
        <v>349</v>
      </c>
      <c r="I9" s="58">
        <v>0</v>
      </c>
      <c r="J9" s="25">
        <f t="shared" si="1"/>
        <v>0</v>
      </c>
    </row>
    <row r="10" spans="1:10" ht="13" x14ac:dyDescent="0.3">
      <c r="A10" s="8">
        <v>67225</v>
      </c>
      <c r="B10" s="8" t="s">
        <v>70</v>
      </c>
      <c r="C10" s="8" t="s">
        <v>71</v>
      </c>
      <c r="D10" s="8">
        <v>7</v>
      </c>
      <c r="E10" s="8" t="s">
        <v>65</v>
      </c>
      <c r="F10" s="9">
        <v>499</v>
      </c>
      <c r="G10" s="10">
        <v>0.3</v>
      </c>
      <c r="H10" s="11">
        <f t="shared" si="0"/>
        <v>349</v>
      </c>
      <c r="I10" s="58">
        <v>0</v>
      </c>
      <c r="J10" s="25">
        <f t="shared" si="1"/>
        <v>0</v>
      </c>
    </row>
    <row r="11" spans="1:10" ht="13" x14ac:dyDescent="0.3">
      <c r="A11" s="8">
        <v>67226</v>
      </c>
      <c r="B11" s="8" t="s">
        <v>70</v>
      </c>
      <c r="C11" s="8" t="s">
        <v>71</v>
      </c>
      <c r="D11" s="8">
        <v>8</v>
      </c>
      <c r="E11" s="8" t="s">
        <v>66</v>
      </c>
      <c r="F11" s="9">
        <v>499</v>
      </c>
      <c r="G11" s="10">
        <v>0.3</v>
      </c>
      <c r="H11" s="11">
        <f t="shared" si="0"/>
        <v>349</v>
      </c>
      <c r="I11" s="58">
        <v>0</v>
      </c>
      <c r="J11" s="25">
        <f t="shared" si="1"/>
        <v>0</v>
      </c>
    </row>
    <row r="12" spans="1:10" ht="13" x14ac:dyDescent="0.3">
      <c r="A12" s="8">
        <v>67227</v>
      </c>
      <c r="B12" s="8" t="s">
        <v>70</v>
      </c>
      <c r="C12" s="8" t="s">
        <v>71</v>
      </c>
      <c r="D12" s="8">
        <v>9</v>
      </c>
      <c r="E12" s="8" t="s">
        <v>52</v>
      </c>
      <c r="F12" s="9">
        <v>499</v>
      </c>
      <c r="G12" s="10">
        <v>0.3</v>
      </c>
      <c r="H12" s="11">
        <f t="shared" si="0"/>
        <v>349</v>
      </c>
      <c r="I12" s="58">
        <v>0</v>
      </c>
      <c r="J12" s="25">
        <f t="shared" si="1"/>
        <v>0</v>
      </c>
    </row>
    <row r="13" spans="1:10" ht="13" x14ac:dyDescent="0.3">
      <c r="A13" s="8">
        <v>67228</v>
      </c>
      <c r="B13" s="8" t="s">
        <v>70</v>
      </c>
      <c r="C13" s="8" t="s">
        <v>71</v>
      </c>
      <c r="D13" s="8">
        <v>10</v>
      </c>
      <c r="E13" s="8" t="s">
        <v>67</v>
      </c>
      <c r="F13" s="9">
        <v>499</v>
      </c>
      <c r="G13" s="10">
        <v>0.3</v>
      </c>
      <c r="H13" s="11">
        <f t="shared" si="0"/>
        <v>349</v>
      </c>
      <c r="I13" s="58">
        <v>0</v>
      </c>
      <c r="J13" s="25">
        <f t="shared" si="1"/>
        <v>0</v>
      </c>
    </row>
    <row r="14" spans="1:10" ht="13" x14ac:dyDescent="0.3">
      <c r="A14" s="8">
        <v>67229</v>
      </c>
      <c r="B14" s="8" t="s">
        <v>70</v>
      </c>
      <c r="C14" s="8" t="s">
        <v>71</v>
      </c>
      <c r="D14" s="8">
        <v>11</v>
      </c>
      <c r="E14" s="8" t="s">
        <v>68</v>
      </c>
      <c r="F14" s="9">
        <v>499</v>
      </c>
      <c r="G14" s="10">
        <v>0.3</v>
      </c>
      <c r="H14" s="11">
        <f t="shared" si="0"/>
        <v>349</v>
      </c>
      <c r="I14" s="58">
        <v>0</v>
      </c>
      <c r="J14" s="25">
        <f t="shared" si="1"/>
        <v>0</v>
      </c>
    </row>
    <row r="15" spans="1:10" ht="13" x14ac:dyDescent="0.3">
      <c r="A15" s="8">
        <v>67230</v>
      </c>
      <c r="B15" s="8" t="s">
        <v>70</v>
      </c>
      <c r="C15" s="8" t="s">
        <v>71</v>
      </c>
      <c r="D15" s="8">
        <v>12</v>
      </c>
      <c r="E15" s="8" t="s">
        <v>69</v>
      </c>
      <c r="F15" s="9">
        <v>499</v>
      </c>
      <c r="G15" s="10">
        <v>0.3</v>
      </c>
      <c r="H15" s="11">
        <f t="shared" si="0"/>
        <v>349</v>
      </c>
      <c r="I15" s="58">
        <v>0</v>
      </c>
      <c r="J15" s="25">
        <f t="shared" si="1"/>
        <v>0</v>
      </c>
    </row>
    <row r="16" spans="1:10" ht="13" x14ac:dyDescent="0.3">
      <c r="A16" s="8">
        <v>67238</v>
      </c>
      <c r="B16" s="8" t="s">
        <v>72</v>
      </c>
      <c r="C16" s="8" t="s">
        <v>22</v>
      </c>
      <c r="D16" s="8">
        <v>6</v>
      </c>
      <c r="E16" s="8" t="s">
        <v>63</v>
      </c>
      <c r="F16" s="9">
        <v>599</v>
      </c>
      <c r="G16" s="10">
        <v>0.3</v>
      </c>
      <c r="H16" s="11">
        <f t="shared" si="0"/>
        <v>419</v>
      </c>
      <c r="I16" s="58">
        <v>0</v>
      </c>
      <c r="J16" s="25">
        <f t="shared" si="1"/>
        <v>0</v>
      </c>
    </row>
    <row r="17" spans="1:10" ht="13" x14ac:dyDescent="0.3">
      <c r="A17" s="8">
        <v>67239</v>
      </c>
      <c r="B17" s="8" t="s">
        <v>72</v>
      </c>
      <c r="C17" s="8" t="s">
        <v>22</v>
      </c>
      <c r="D17" s="8">
        <v>7</v>
      </c>
      <c r="E17" s="8" t="s">
        <v>65</v>
      </c>
      <c r="F17" s="9">
        <v>599</v>
      </c>
      <c r="G17" s="10">
        <v>0.3</v>
      </c>
      <c r="H17" s="11">
        <f t="shared" si="0"/>
        <v>419</v>
      </c>
      <c r="I17" s="58">
        <v>0</v>
      </c>
      <c r="J17" s="25">
        <f t="shared" si="1"/>
        <v>0</v>
      </c>
    </row>
    <row r="18" spans="1:10" ht="13" x14ac:dyDescent="0.3">
      <c r="A18" s="8">
        <v>67240</v>
      </c>
      <c r="B18" s="8" t="s">
        <v>72</v>
      </c>
      <c r="C18" s="8" t="s">
        <v>22</v>
      </c>
      <c r="D18" s="8">
        <v>8</v>
      </c>
      <c r="E18" s="8" t="s">
        <v>66</v>
      </c>
      <c r="F18" s="9">
        <v>599</v>
      </c>
      <c r="G18" s="10">
        <v>0.3</v>
      </c>
      <c r="H18" s="11">
        <f t="shared" si="0"/>
        <v>419</v>
      </c>
      <c r="I18" s="58">
        <v>0</v>
      </c>
      <c r="J18" s="25">
        <f t="shared" si="1"/>
        <v>0</v>
      </c>
    </row>
    <row r="19" spans="1:10" ht="13" x14ac:dyDescent="0.3">
      <c r="A19" s="8">
        <v>67241</v>
      </c>
      <c r="B19" s="8" t="s">
        <v>72</v>
      </c>
      <c r="C19" s="8" t="s">
        <v>22</v>
      </c>
      <c r="D19" s="8">
        <v>9</v>
      </c>
      <c r="E19" s="8" t="s">
        <v>52</v>
      </c>
      <c r="F19" s="9">
        <v>599</v>
      </c>
      <c r="G19" s="10">
        <v>0.3</v>
      </c>
      <c r="H19" s="11">
        <f t="shared" si="0"/>
        <v>419</v>
      </c>
      <c r="I19" s="58">
        <v>0</v>
      </c>
      <c r="J19" s="25">
        <f t="shared" si="1"/>
        <v>0</v>
      </c>
    </row>
    <row r="20" spans="1:10" ht="13" x14ac:dyDescent="0.3">
      <c r="A20" s="8">
        <v>67242</v>
      </c>
      <c r="B20" s="8" t="s">
        <v>72</v>
      </c>
      <c r="C20" s="8" t="s">
        <v>22</v>
      </c>
      <c r="D20" s="8">
        <v>10</v>
      </c>
      <c r="E20" s="8" t="s">
        <v>67</v>
      </c>
      <c r="F20" s="9">
        <v>599</v>
      </c>
      <c r="G20" s="10">
        <v>0.3</v>
      </c>
      <c r="H20" s="11">
        <f t="shared" si="0"/>
        <v>419</v>
      </c>
      <c r="I20" s="58">
        <v>0</v>
      </c>
      <c r="J20" s="25">
        <f t="shared" si="1"/>
        <v>0</v>
      </c>
    </row>
    <row r="21" spans="1:10" ht="13" x14ac:dyDescent="0.3">
      <c r="A21" s="8">
        <v>67243</v>
      </c>
      <c r="B21" s="8" t="s">
        <v>72</v>
      </c>
      <c r="C21" s="8" t="s">
        <v>22</v>
      </c>
      <c r="D21" s="8">
        <v>11</v>
      </c>
      <c r="E21" s="8" t="s">
        <v>68</v>
      </c>
      <c r="F21" s="9">
        <v>599</v>
      </c>
      <c r="G21" s="10">
        <v>0.3</v>
      </c>
      <c r="H21" s="11">
        <f t="shared" si="0"/>
        <v>419</v>
      </c>
      <c r="I21" s="58">
        <v>0</v>
      </c>
      <c r="J21" s="25">
        <f t="shared" si="1"/>
        <v>0</v>
      </c>
    </row>
    <row r="22" spans="1:10" ht="13" x14ac:dyDescent="0.3">
      <c r="A22" s="8">
        <v>67244</v>
      </c>
      <c r="B22" s="8" t="s">
        <v>72</v>
      </c>
      <c r="C22" s="8" t="s">
        <v>22</v>
      </c>
      <c r="D22" s="8">
        <v>12</v>
      </c>
      <c r="E22" s="8" t="s">
        <v>69</v>
      </c>
      <c r="F22" s="9">
        <v>599</v>
      </c>
      <c r="G22" s="10">
        <v>0.3</v>
      </c>
      <c r="H22" s="11">
        <f t="shared" si="0"/>
        <v>419</v>
      </c>
      <c r="I22" s="58">
        <v>0</v>
      </c>
      <c r="J22" s="25">
        <f t="shared" si="1"/>
        <v>0</v>
      </c>
    </row>
    <row r="23" spans="1:10" ht="13" x14ac:dyDescent="0.3">
      <c r="A23" s="8">
        <v>67245</v>
      </c>
      <c r="B23" s="8" t="s">
        <v>73</v>
      </c>
      <c r="C23" s="8" t="s">
        <v>71</v>
      </c>
      <c r="D23" s="8">
        <v>6</v>
      </c>
      <c r="E23" s="8" t="s">
        <v>63</v>
      </c>
      <c r="F23" s="9">
        <v>599</v>
      </c>
      <c r="G23" s="10">
        <v>0.3</v>
      </c>
      <c r="H23" s="11">
        <f t="shared" si="0"/>
        <v>419</v>
      </c>
      <c r="I23" s="58">
        <v>0</v>
      </c>
      <c r="J23" s="25">
        <f t="shared" si="1"/>
        <v>0</v>
      </c>
    </row>
    <row r="24" spans="1:10" ht="13" x14ac:dyDescent="0.3">
      <c r="A24" s="8">
        <v>67246</v>
      </c>
      <c r="B24" s="8" t="s">
        <v>73</v>
      </c>
      <c r="C24" s="8" t="s">
        <v>71</v>
      </c>
      <c r="D24" s="8">
        <v>7</v>
      </c>
      <c r="E24" s="8" t="s">
        <v>65</v>
      </c>
      <c r="F24" s="9">
        <v>599</v>
      </c>
      <c r="G24" s="10">
        <v>0.3</v>
      </c>
      <c r="H24" s="11">
        <f t="shared" si="0"/>
        <v>419</v>
      </c>
      <c r="I24" s="58">
        <v>0</v>
      </c>
      <c r="J24" s="25">
        <f t="shared" si="1"/>
        <v>0</v>
      </c>
    </row>
    <row r="25" spans="1:10" ht="13" x14ac:dyDescent="0.3">
      <c r="A25" s="8">
        <v>67247</v>
      </c>
      <c r="B25" s="8" t="s">
        <v>73</v>
      </c>
      <c r="C25" s="8" t="s">
        <v>71</v>
      </c>
      <c r="D25" s="8">
        <v>8</v>
      </c>
      <c r="E25" s="8" t="s">
        <v>66</v>
      </c>
      <c r="F25" s="9">
        <v>599</v>
      </c>
      <c r="G25" s="10">
        <v>0.3</v>
      </c>
      <c r="H25" s="11">
        <f t="shared" si="0"/>
        <v>419</v>
      </c>
      <c r="I25" s="58">
        <v>0</v>
      </c>
      <c r="J25" s="25">
        <f t="shared" si="1"/>
        <v>0</v>
      </c>
    </row>
    <row r="26" spans="1:10" ht="13" x14ac:dyDescent="0.3">
      <c r="A26" s="8">
        <v>67248</v>
      </c>
      <c r="B26" s="8" t="s">
        <v>73</v>
      </c>
      <c r="C26" s="8" t="s">
        <v>71</v>
      </c>
      <c r="D26" s="8">
        <v>9</v>
      </c>
      <c r="E26" s="8" t="s">
        <v>52</v>
      </c>
      <c r="F26" s="9">
        <v>599</v>
      </c>
      <c r="G26" s="10">
        <v>0.3</v>
      </c>
      <c r="H26" s="11">
        <f t="shared" si="0"/>
        <v>419</v>
      </c>
      <c r="I26" s="58">
        <v>0</v>
      </c>
      <c r="J26" s="25">
        <f t="shared" si="1"/>
        <v>0</v>
      </c>
    </row>
    <row r="27" spans="1:10" ht="13" x14ac:dyDescent="0.3">
      <c r="A27" s="8">
        <v>67249</v>
      </c>
      <c r="B27" s="8" t="s">
        <v>73</v>
      </c>
      <c r="C27" s="8" t="s">
        <v>71</v>
      </c>
      <c r="D27" s="8">
        <v>10</v>
      </c>
      <c r="E27" s="8" t="s">
        <v>67</v>
      </c>
      <c r="F27" s="9">
        <v>599</v>
      </c>
      <c r="G27" s="10">
        <v>0.3</v>
      </c>
      <c r="H27" s="11">
        <f t="shared" si="0"/>
        <v>419</v>
      </c>
      <c r="I27" s="58">
        <v>0</v>
      </c>
      <c r="J27" s="25">
        <f t="shared" si="1"/>
        <v>0</v>
      </c>
    </row>
    <row r="28" spans="1:10" ht="13" x14ac:dyDescent="0.3">
      <c r="A28" s="8">
        <v>67250</v>
      </c>
      <c r="B28" s="8" t="s">
        <v>73</v>
      </c>
      <c r="C28" s="8" t="s">
        <v>71</v>
      </c>
      <c r="D28" s="8">
        <v>11</v>
      </c>
      <c r="E28" s="8" t="s">
        <v>68</v>
      </c>
      <c r="F28" s="9">
        <v>599</v>
      </c>
      <c r="G28" s="10">
        <v>0.3</v>
      </c>
      <c r="H28" s="11">
        <f t="shared" si="0"/>
        <v>419</v>
      </c>
      <c r="I28" s="58">
        <v>0</v>
      </c>
      <c r="J28" s="25">
        <f t="shared" si="1"/>
        <v>0</v>
      </c>
    </row>
    <row r="29" spans="1:10" ht="13" x14ac:dyDescent="0.3">
      <c r="A29" s="8">
        <v>67251</v>
      </c>
      <c r="B29" s="8" t="s">
        <v>73</v>
      </c>
      <c r="C29" s="8" t="s">
        <v>71</v>
      </c>
      <c r="D29" s="8">
        <v>12</v>
      </c>
      <c r="E29" s="8" t="s">
        <v>69</v>
      </c>
      <c r="F29" s="9">
        <v>599</v>
      </c>
      <c r="G29" s="10">
        <v>0.3</v>
      </c>
      <c r="H29" s="11">
        <f t="shared" si="0"/>
        <v>419</v>
      </c>
      <c r="I29" s="58">
        <v>0</v>
      </c>
      <c r="J29" s="25">
        <f t="shared" si="1"/>
        <v>0</v>
      </c>
    </row>
    <row r="30" spans="1:10" ht="13" x14ac:dyDescent="0.3">
      <c r="A30" s="8">
        <v>67252</v>
      </c>
      <c r="B30" s="8" t="s">
        <v>74</v>
      </c>
      <c r="C30" s="8" t="s">
        <v>75</v>
      </c>
      <c r="D30" s="8">
        <v>6</v>
      </c>
      <c r="E30" s="8" t="s">
        <v>63</v>
      </c>
      <c r="F30" s="9">
        <v>599</v>
      </c>
      <c r="G30" s="10">
        <v>0.3</v>
      </c>
      <c r="H30" s="11">
        <f t="shared" si="0"/>
        <v>419</v>
      </c>
      <c r="I30" s="58">
        <v>0</v>
      </c>
      <c r="J30" s="25">
        <f t="shared" si="1"/>
        <v>0</v>
      </c>
    </row>
    <row r="31" spans="1:10" ht="13" x14ac:dyDescent="0.3">
      <c r="A31" s="8">
        <v>67253</v>
      </c>
      <c r="B31" s="8" t="s">
        <v>74</v>
      </c>
      <c r="C31" s="8" t="s">
        <v>75</v>
      </c>
      <c r="D31" s="8">
        <v>7</v>
      </c>
      <c r="E31" s="8" t="s">
        <v>65</v>
      </c>
      <c r="F31" s="9">
        <v>599</v>
      </c>
      <c r="G31" s="10">
        <v>0.3</v>
      </c>
      <c r="H31" s="11">
        <f t="shared" si="0"/>
        <v>419</v>
      </c>
      <c r="I31" s="58">
        <v>0</v>
      </c>
      <c r="J31" s="25">
        <f t="shared" si="1"/>
        <v>0</v>
      </c>
    </row>
    <row r="32" spans="1:10" ht="13" x14ac:dyDescent="0.3">
      <c r="A32" s="8">
        <v>67254</v>
      </c>
      <c r="B32" s="8" t="s">
        <v>74</v>
      </c>
      <c r="C32" s="8" t="s">
        <v>75</v>
      </c>
      <c r="D32" s="8">
        <v>8</v>
      </c>
      <c r="E32" s="8" t="s">
        <v>66</v>
      </c>
      <c r="F32" s="9">
        <v>599</v>
      </c>
      <c r="G32" s="10">
        <v>0.3</v>
      </c>
      <c r="H32" s="11">
        <f t="shared" si="0"/>
        <v>419</v>
      </c>
      <c r="I32" s="58">
        <v>0</v>
      </c>
      <c r="J32" s="25">
        <f t="shared" si="1"/>
        <v>0</v>
      </c>
    </row>
    <row r="33" spans="1:10" ht="13" x14ac:dyDescent="0.3">
      <c r="A33" s="8">
        <v>67255</v>
      </c>
      <c r="B33" s="8" t="s">
        <v>74</v>
      </c>
      <c r="C33" s="8" t="s">
        <v>75</v>
      </c>
      <c r="D33" s="8">
        <v>9</v>
      </c>
      <c r="E33" s="8" t="s">
        <v>52</v>
      </c>
      <c r="F33" s="9">
        <v>599</v>
      </c>
      <c r="G33" s="10">
        <v>0.3</v>
      </c>
      <c r="H33" s="11">
        <f t="shared" si="0"/>
        <v>419</v>
      </c>
      <c r="I33" s="58">
        <v>0</v>
      </c>
      <c r="J33" s="25">
        <f t="shared" si="1"/>
        <v>0</v>
      </c>
    </row>
    <row r="34" spans="1:10" ht="13" x14ac:dyDescent="0.3">
      <c r="A34" s="8">
        <v>67256</v>
      </c>
      <c r="B34" s="8" t="s">
        <v>74</v>
      </c>
      <c r="C34" s="8" t="s">
        <v>75</v>
      </c>
      <c r="D34" s="8">
        <v>10</v>
      </c>
      <c r="E34" s="8" t="s">
        <v>67</v>
      </c>
      <c r="F34" s="9">
        <v>599</v>
      </c>
      <c r="G34" s="10">
        <v>0.3</v>
      </c>
      <c r="H34" s="11">
        <f t="shared" si="0"/>
        <v>419</v>
      </c>
      <c r="I34" s="58">
        <v>0</v>
      </c>
      <c r="J34" s="25">
        <f t="shared" si="1"/>
        <v>0</v>
      </c>
    </row>
    <row r="35" spans="1:10" ht="13" x14ac:dyDescent="0.3">
      <c r="A35" s="8">
        <v>67257</v>
      </c>
      <c r="B35" s="8" t="s">
        <v>74</v>
      </c>
      <c r="C35" s="8" t="s">
        <v>75</v>
      </c>
      <c r="D35" s="8">
        <v>11</v>
      </c>
      <c r="E35" s="8" t="s">
        <v>68</v>
      </c>
      <c r="F35" s="9">
        <v>599</v>
      </c>
      <c r="G35" s="10">
        <v>0.3</v>
      </c>
      <c r="H35" s="11">
        <f t="shared" si="0"/>
        <v>419</v>
      </c>
      <c r="I35" s="58">
        <v>0</v>
      </c>
      <c r="J35" s="25">
        <f t="shared" si="1"/>
        <v>0</v>
      </c>
    </row>
    <row r="36" spans="1:10" ht="13" x14ac:dyDescent="0.3">
      <c r="A36" s="8">
        <v>67258</v>
      </c>
      <c r="B36" s="8" t="s">
        <v>74</v>
      </c>
      <c r="C36" s="8" t="s">
        <v>75</v>
      </c>
      <c r="D36" s="8">
        <v>12</v>
      </c>
      <c r="E36" s="8" t="s">
        <v>69</v>
      </c>
      <c r="F36" s="9">
        <v>599</v>
      </c>
      <c r="G36" s="10">
        <v>0.3</v>
      </c>
      <c r="H36" s="11">
        <f t="shared" si="0"/>
        <v>419</v>
      </c>
      <c r="I36" s="58">
        <v>0</v>
      </c>
      <c r="J36" s="25">
        <f t="shared" si="1"/>
        <v>0</v>
      </c>
    </row>
    <row r="37" spans="1:10" ht="13" x14ac:dyDescent="0.3">
      <c r="A37" s="8">
        <v>67266</v>
      </c>
      <c r="B37" s="8" t="s">
        <v>76</v>
      </c>
      <c r="C37" s="8" t="s">
        <v>62</v>
      </c>
      <c r="D37" s="8">
        <v>6</v>
      </c>
      <c r="E37" s="8" t="s">
        <v>63</v>
      </c>
      <c r="F37" s="9">
        <v>599</v>
      </c>
      <c r="G37" s="10">
        <v>0.3</v>
      </c>
      <c r="H37" s="11">
        <f t="shared" si="0"/>
        <v>419</v>
      </c>
      <c r="I37" s="58">
        <v>0</v>
      </c>
      <c r="J37" s="25">
        <f t="shared" si="1"/>
        <v>0</v>
      </c>
    </row>
    <row r="38" spans="1:10" ht="13" x14ac:dyDescent="0.3">
      <c r="A38" s="8">
        <v>67267</v>
      </c>
      <c r="B38" s="8" t="s">
        <v>76</v>
      </c>
      <c r="C38" s="8" t="s">
        <v>62</v>
      </c>
      <c r="D38" s="8">
        <v>7</v>
      </c>
      <c r="E38" s="8" t="s">
        <v>65</v>
      </c>
      <c r="F38" s="9">
        <v>599</v>
      </c>
      <c r="G38" s="10">
        <v>0.3</v>
      </c>
      <c r="H38" s="11">
        <f t="shared" si="0"/>
        <v>419</v>
      </c>
      <c r="I38" s="58">
        <v>0</v>
      </c>
      <c r="J38" s="25">
        <f t="shared" si="1"/>
        <v>0</v>
      </c>
    </row>
    <row r="39" spans="1:10" ht="13" x14ac:dyDescent="0.3">
      <c r="A39" s="8">
        <v>67268</v>
      </c>
      <c r="B39" s="8" t="s">
        <v>76</v>
      </c>
      <c r="C39" s="8" t="s">
        <v>62</v>
      </c>
      <c r="D39" s="8">
        <v>8</v>
      </c>
      <c r="E39" s="8" t="s">
        <v>66</v>
      </c>
      <c r="F39" s="9">
        <v>599</v>
      </c>
      <c r="G39" s="10">
        <v>0.3</v>
      </c>
      <c r="H39" s="11">
        <f t="shared" si="0"/>
        <v>419</v>
      </c>
      <c r="I39" s="58">
        <v>0</v>
      </c>
      <c r="J39" s="25">
        <f t="shared" si="1"/>
        <v>0</v>
      </c>
    </row>
    <row r="40" spans="1:10" ht="13" x14ac:dyDescent="0.3">
      <c r="A40" s="8">
        <v>67269</v>
      </c>
      <c r="B40" s="8" t="s">
        <v>76</v>
      </c>
      <c r="C40" s="8" t="s">
        <v>62</v>
      </c>
      <c r="D40" s="8">
        <v>9</v>
      </c>
      <c r="E40" s="8" t="s">
        <v>52</v>
      </c>
      <c r="F40" s="9">
        <v>599</v>
      </c>
      <c r="G40" s="10">
        <v>0.3</v>
      </c>
      <c r="H40" s="11">
        <f t="shared" si="0"/>
        <v>419</v>
      </c>
      <c r="I40" s="58">
        <v>0</v>
      </c>
      <c r="J40" s="25">
        <f t="shared" si="1"/>
        <v>0</v>
      </c>
    </row>
    <row r="41" spans="1:10" ht="13" x14ac:dyDescent="0.3">
      <c r="A41" s="8">
        <v>67270</v>
      </c>
      <c r="B41" s="8" t="s">
        <v>76</v>
      </c>
      <c r="C41" s="8" t="s">
        <v>62</v>
      </c>
      <c r="D41" s="8">
        <v>10</v>
      </c>
      <c r="E41" s="8" t="s">
        <v>67</v>
      </c>
      <c r="F41" s="9">
        <v>599</v>
      </c>
      <c r="G41" s="10">
        <v>0.3</v>
      </c>
      <c r="H41" s="11">
        <f t="shared" si="0"/>
        <v>419</v>
      </c>
      <c r="I41" s="58">
        <v>0</v>
      </c>
      <c r="J41" s="25">
        <f t="shared" si="1"/>
        <v>0</v>
      </c>
    </row>
    <row r="42" spans="1:10" ht="13" x14ac:dyDescent="0.3">
      <c r="A42" s="8">
        <v>67271</v>
      </c>
      <c r="B42" s="8" t="s">
        <v>76</v>
      </c>
      <c r="C42" s="8" t="s">
        <v>62</v>
      </c>
      <c r="D42" s="8">
        <v>11</v>
      </c>
      <c r="E42" s="8" t="s">
        <v>68</v>
      </c>
      <c r="F42" s="9">
        <v>599</v>
      </c>
      <c r="G42" s="10">
        <v>0.3</v>
      </c>
      <c r="H42" s="11">
        <f t="shared" si="0"/>
        <v>419</v>
      </c>
      <c r="I42" s="58">
        <v>0</v>
      </c>
      <c r="J42" s="25">
        <f t="shared" si="1"/>
        <v>0</v>
      </c>
    </row>
    <row r="43" spans="1:10" ht="13" x14ac:dyDescent="0.3">
      <c r="A43" s="8">
        <v>67272</v>
      </c>
      <c r="B43" s="8" t="s">
        <v>76</v>
      </c>
      <c r="C43" s="8" t="s">
        <v>62</v>
      </c>
      <c r="D43" s="8">
        <v>12</v>
      </c>
      <c r="E43" s="8" t="s">
        <v>69</v>
      </c>
      <c r="F43" s="9">
        <v>599</v>
      </c>
      <c r="G43" s="10">
        <v>0.3</v>
      </c>
      <c r="H43" s="11">
        <f t="shared" si="0"/>
        <v>419</v>
      </c>
      <c r="I43" s="58">
        <v>0</v>
      </c>
      <c r="J43" s="25">
        <f t="shared" si="1"/>
        <v>0</v>
      </c>
    </row>
    <row r="44" spans="1:10" ht="13" x14ac:dyDescent="0.3">
      <c r="A44" s="8">
        <v>67273</v>
      </c>
      <c r="B44" s="8" t="s">
        <v>77</v>
      </c>
      <c r="C44" s="8" t="s">
        <v>71</v>
      </c>
      <c r="D44" s="8">
        <v>6</v>
      </c>
      <c r="E44" s="8" t="s">
        <v>63</v>
      </c>
      <c r="F44" s="9">
        <v>599</v>
      </c>
      <c r="G44" s="10">
        <v>0.3</v>
      </c>
      <c r="H44" s="11">
        <f t="shared" si="0"/>
        <v>419</v>
      </c>
      <c r="I44" s="58">
        <v>0</v>
      </c>
      <c r="J44" s="25">
        <f t="shared" si="1"/>
        <v>0</v>
      </c>
    </row>
    <row r="45" spans="1:10" ht="13" x14ac:dyDescent="0.3">
      <c r="A45" s="8">
        <v>67274</v>
      </c>
      <c r="B45" s="8" t="s">
        <v>77</v>
      </c>
      <c r="C45" s="8" t="s">
        <v>71</v>
      </c>
      <c r="D45" s="8">
        <v>7</v>
      </c>
      <c r="E45" s="8" t="s">
        <v>65</v>
      </c>
      <c r="F45" s="9">
        <v>599</v>
      </c>
      <c r="G45" s="10">
        <v>0.3</v>
      </c>
      <c r="H45" s="11">
        <f t="shared" si="0"/>
        <v>419</v>
      </c>
      <c r="I45" s="58">
        <v>0</v>
      </c>
      <c r="J45" s="25">
        <f t="shared" si="1"/>
        <v>0</v>
      </c>
    </row>
    <row r="46" spans="1:10" ht="13" x14ac:dyDescent="0.3">
      <c r="A46" s="8">
        <v>67275</v>
      </c>
      <c r="B46" s="8" t="s">
        <v>77</v>
      </c>
      <c r="C46" s="8" t="s">
        <v>71</v>
      </c>
      <c r="D46" s="8">
        <v>8</v>
      </c>
      <c r="E46" s="8" t="s">
        <v>66</v>
      </c>
      <c r="F46" s="9">
        <v>599</v>
      </c>
      <c r="G46" s="10">
        <v>0.3</v>
      </c>
      <c r="H46" s="11">
        <f t="shared" si="0"/>
        <v>419</v>
      </c>
      <c r="I46" s="58">
        <v>0</v>
      </c>
      <c r="J46" s="25">
        <f t="shared" si="1"/>
        <v>0</v>
      </c>
    </row>
    <row r="47" spans="1:10" ht="13" x14ac:dyDescent="0.3">
      <c r="A47" s="8">
        <v>67276</v>
      </c>
      <c r="B47" s="8" t="s">
        <v>77</v>
      </c>
      <c r="C47" s="8" t="s">
        <v>71</v>
      </c>
      <c r="D47" s="8">
        <v>9</v>
      </c>
      <c r="E47" s="8" t="s">
        <v>52</v>
      </c>
      <c r="F47" s="9">
        <v>599</v>
      </c>
      <c r="G47" s="10">
        <v>0.3</v>
      </c>
      <c r="H47" s="11">
        <f t="shared" si="0"/>
        <v>419</v>
      </c>
      <c r="I47" s="58">
        <v>0</v>
      </c>
      <c r="J47" s="25">
        <f t="shared" si="1"/>
        <v>0</v>
      </c>
    </row>
    <row r="48" spans="1:10" ht="13" x14ac:dyDescent="0.3">
      <c r="A48" s="8">
        <v>67277</v>
      </c>
      <c r="B48" s="8" t="s">
        <v>77</v>
      </c>
      <c r="C48" s="8" t="s">
        <v>71</v>
      </c>
      <c r="D48" s="8">
        <v>10</v>
      </c>
      <c r="E48" s="8" t="s">
        <v>67</v>
      </c>
      <c r="F48" s="9">
        <v>599</v>
      </c>
      <c r="G48" s="10">
        <v>0.3</v>
      </c>
      <c r="H48" s="11">
        <f t="shared" si="0"/>
        <v>419</v>
      </c>
      <c r="I48" s="58">
        <v>0</v>
      </c>
      <c r="J48" s="25">
        <f t="shared" si="1"/>
        <v>0</v>
      </c>
    </row>
    <row r="49" spans="1:10" ht="13" x14ac:dyDescent="0.3">
      <c r="A49" s="8">
        <v>67278</v>
      </c>
      <c r="B49" s="8" t="s">
        <v>77</v>
      </c>
      <c r="C49" s="8" t="s">
        <v>71</v>
      </c>
      <c r="D49" s="8">
        <v>11</v>
      </c>
      <c r="E49" s="8" t="s">
        <v>68</v>
      </c>
      <c r="F49" s="9">
        <v>599</v>
      </c>
      <c r="G49" s="10">
        <v>0.3</v>
      </c>
      <c r="H49" s="11">
        <f t="shared" si="0"/>
        <v>419</v>
      </c>
      <c r="I49" s="58">
        <v>0</v>
      </c>
      <c r="J49" s="25">
        <f t="shared" si="1"/>
        <v>0</v>
      </c>
    </row>
    <row r="50" spans="1:10" ht="13" x14ac:dyDescent="0.3">
      <c r="A50" s="8">
        <v>67279</v>
      </c>
      <c r="B50" s="8" t="s">
        <v>77</v>
      </c>
      <c r="C50" s="8" t="s">
        <v>71</v>
      </c>
      <c r="D50" s="8">
        <v>12</v>
      </c>
      <c r="E50" s="8" t="s">
        <v>69</v>
      </c>
      <c r="F50" s="9">
        <v>599</v>
      </c>
      <c r="G50" s="10">
        <v>0.3</v>
      </c>
      <c r="H50" s="11">
        <f t="shared" si="0"/>
        <v>419</v>
      </c>
      <c r="I50" s="58">
        <v>0</v>
      </c>
      <c r="J50" s="25">
        <f t="shared" si="1"/>
        <v>0</v>
      </c>
    </row>
    <row r="51" spans="1:10" ht="13" x14ac:dyDescent="0.3">
      <c r="A51" s="8">
        <v>67280</v>
      </c>
      <c r="B51" s="8" t="s">
        <v>78</v>
      </c>
      <c r="C51" s="8" t="s">
        <v>79</v>
      </c>
      <c r="D51" s="8">
        <v>6</v>
      </c>
      <c r="E51" s="8" t="s">
        <v>63</v>
      </c>
      <c r="F51" s="9">
        <v>399</v>
      </c>
      <c r="G51" s="10">
        <v>0.3</v>
      </c>
      <c r="H51" s="11">
        <f t="shared" si="0"/>
        <v>279</v>
      </c>
      <c r="I51" s="58">
        <v>0</v>
      </c>
      <c r="J51" s="25">
        <f t="shared" si="1"/>
        <v>0</v>
      </c>
    </row>
    <row r="52" spans="1:10" ht="13" x14ac:dyDescent="0.3">
      <c r="A52" s="8">
        <v>67281</v>
      </c>
      <c r="B52" s="8" t="s">
        <v>78</v>
      </c>
      <c r="C52" s="8" t="s">
        <v>79</v>
      </c>
      <c r="D52" s="8">
        <v>7</v>
      </c>
      <c r="E52" s="8" t="s">
        <v>65</v>
      </c>
      <c r="F52" s="9">
        <v>399</v>
      </c>
      <c r="G52" s="10">
        <v>0.3</v>
      </c>
      <c r="H52" s="11">
        <f t="shared" si="0"/>
        <v>279</v>
      </c>
      <c r="I52" s="58">
        <v>0</v>
      </c>
      <c r="J52" s="25">
        <f t="shared" si="1"/>
        <v>0</v>
      </c>
    </row>
    <row r="53" spans="1:10" ht="13" x14ac:dyDescent="0.3">
      <c r="A53" s="8">
        <v>67282</v>
      </c>
      <c r="B53" s="8" t="s">
        <v>78</v>
      </c>
      <c r="C53" s="8" t="s">
        <v>79</v>
      </c>
      <c r="D53" s="8">
        <v>8</v>
      </c>
      <c r="E53" s="8" t="s">
        <v>66</v>
      </c>
      <c r="F53" s="9">
        <v>399</v>
      </c>
      <c r="G53" s="10">
        <v>0.3</v>
      </c>
      <c r="H53" s="11">
        <f t="shared" si="0"/>
        <v>279</v>
      </c>
      <c r="I53" s="58">
        <v>0</v>
      </c>
      <c r="J53" s="25">
        <f t="shared" si="1"/>
        <v>0</v>
      </c>
    </row>
    <row r="54" spans="1:10" ht="13" x14ac:dyDescent="0.3">
      <c r="A54" s="8">
        <v>67283</v>
      </c>
      <c r="B54" s="8" t="s">
        <v>78</v>
      </c>
      <c r="C54" s="8" t="s">
        <v>79</v>
      </c>
      <c r="D54" s="8">
        <v>9</v>
      </c>
      <c r="E54" s="8" t="s">
        <v>52</v>
      </c>
      <c r="F54" s="9">
        <v>399</v>
      </c>
      <c r="G54" s="10">
        <v>0.3</v>
      </c>
      <c r="H54" s="11">
        <f t="shared" si="0"/>
        <v>279</v>
      </c>
      <c r="I54" s="58">
        <v>0</v>
      </c>
      <c r="J54" s="25">
        <f t="shared" si="1"/>
        <v>0</v>
      </c>
    </row>
    <row r="55" spans="1:10" ht="13" x14ac:dyDescent="0.3">
      <c r="A55" s="8">
        <v>67284</v>
      </c>
      <c r="B55" s="8" t="s">
        <v>78</v>
      </c>
      <c r="C55" s="8" t="s">
        <v>79</v>
      </c>
      <c r="D55" s="8">
        <v>10</v>
      </c>
      <c r="E55" s="8" t="s">
        <v>67</v>
      </c>
      <c r="F55" s="9">
        <v>399</v>
      </c>
      <c r="G55" s="10">
        <v>0.3</v>
      </c>
      <c r="H55" s="11">
        <f t="shared" si="0"/>
        <v>279</v>
      </c>
      <c r="I55" s="58">
        <v>0</v>
      </c>
      <c r="J55" s="25">
        <f t="shared" si="1"/>
        <v>0</v>
      </c>
    </row>
    <row r="56" spans="1:10" ht="13" x14ac:dyDescent="0.3">
      <c r="A56" s="8">
        <v>67285</v>
      </c>
      <c r="B56" s="8" t="s">
        <v>78</v>
      </c>
      <c r="C56" s="8" t="s">
        <v>79</v>
      </c>
      <c r="D56" s="8">
        <v>11</v>
      </c>
      <c r="E56" s="8" t="s">
        <v>68</v>
      </c>
      <c r="F56" s="9">
        <v>399</v>
      </c>
      <c r="G56" s="10">
        <v>0.3</v>
      </c>
      <c r="H56" s="11">
        <f t="shared" si="0"/>
        <v>279</v>
      </c>
      <c r="I56" s="58">
        <v>0</v>
      </c>
      <c r="J56" s="25">
        <f t="shared" si="1"/>
        <v>0</v>
      </c>
    </row>
    <row r="57" spans="1:10" ht="13" x14ac:dyDescent="0.3">
      <c r="A57" s="8">
        <v>67286</v>
      </c>
      <c r="B57" s="8" t="s">
        <v>78</v>
      </c>
      <c r="C57" s="8" t="s">
        <v>79</v>
      </c>
      <c r="D57" s="8">
        <v>12</v>
      </c>
      <c r="E57" s="8" t="s">
        <v>69</v>
      </c>
      <c r="F57" s="9">
        <v>399</v>
      </c>
      <c r="G57" s="10">
        <v>0.3</v>
      </c>
      <c r="H57" s="11">
        <f t="shared" si="0"/>
        <v>279</v>
      </c>
      <c r="I57" s="58">
        <v>0</v>
      </c>
      <c r="J57" s="25">
        <f t="shared" si="1"/>
        <v>0</v>
      </c>
    </row>
    <row r="58" spans="1:10" ht="26" x14ac:dyDescent="0.3">
      <c r="A58" s="8">
        <v>67287</v>
      </c>
      <c r="B58" s="8" t="s">
        <v>80</v>
      </c>
      <c r="C58" s="8" t="s">
        <v>79</v>
      </c>
      <c r="D58" s="8">
        <v>6</v>
      </c>
      <c r="E58" s="8" t="s">
        <v>63</v>
      </c>
      <c r="F58" s="9">
        <v>399</v>
      </c>
      <c r="G58" s="10">
        <v>0.3</v>
      </c>
      <c r="H58" s="11">
        <f t="shared" si="0"/>
        <v>279</v>
      </c>
      <c r="I58" s="58">
        <v>0</v>
      </c>
      <c r="J58" s="25">
        <f t="shared" si="1"/>
        <v>0</v>
      </c>
    </row>
    <row r="59" spans="1:10" ht="26" x14ac:dyDescent="0.3">
      <c r="A59" s="8">
        <v>67288</v>
      </c>
      <c r="B59" s="8" t="s">
        <v>80</v>
      </c>
      <c r="C59" s="8" t="s">
        <v>79</v>
      </c>
      <c r="D59" s="8">
        <v>7</v>
      </c>
      <c r="E59" s="8" t="s">
        <v>65</v>
      </c>
      <c r="F59" s="9">
        <v>399</v>
      </c>
      <c r="G59" s="10">
        <v>0.3</v>
      </c>
      <c r="H59" s="11">
        <f t="shared" si="0"/>
        <v>279</v>
      </c>
      <c r="I59" s="58">
        <v>0</v>
      </c>
      <c r="J59" s="25">
        <f t="shared" si="1"/>
        <v>0</v>
      </c>
    </row>
    <row r="60" spans="1:10" ht="26" x14ac:dyDescent="0.3">
      <c r="A60" s="8">
        <v>67289</v>
      </c>
      <c r="B60" s="8" t="s">
        <v>80</v>
      </c>
      <c r="C60" s="8" t="s">
        <v>79</v>
      </c>
      <c r="D60" s="8">
        <v>8</v>
      </c>
      <c r="E60" s="8" t="s">
        <v>66</v>
      </c>
      <c r="F60" s="9">
        <v>399</v>
      </c>
      <c r="G60" s="10">
        <v>0.3</v>
      </c>
      <c r="H60" s="11">
        <f t="shared" ref="H60:H84" si="2">ROUND(F60*(1-G60),0)</f>
        <v>279</v>
      </c>
      <c r="I60" s="58">
        <v>0</v>
      </c>
      <c r="J60" s="25">
        <f t="shared" ref="J60:J84" si="3">H60*I60</f>
        <v>0</v>
      </c>
    </row>
    <row r="61" spans="1:10" ht="26" x14ac:dyDescent="0.3">
      <c r="A61" s="8">
        <v>67290</v>
      </c>
      <c r="B61" s="8" t="s">
        <v>80</v>
      </c>
      <c r="C61" s="8" t="s">
        <v>79</v>
      </c>
      <c r="D61" s="8">
        <v>9</v>
      </c>
      <c r="E61" s="8" t="s">
        <v>52</v>
      </c>
      <c r="F61" s="9">
        <v>399</v>
      </c>
      <c r="G61" s="10">
        <v>0.3</v>
      </c>
      <c r="H61" s="11">
        <f t="shared" si="2"/>
        <v>279</v>
      </c>
      <c r="I61" s="58">
        <v>0</v>
      </c>
      <c r="J61" s="25">
        <f t="shared" si="3"/>
        <v>0</v>
      </c>
    </row>
    <row r="62" spans="1:10" ht="26" x14ac:dyDescent="0.3">
      <c r="A62" s="8">
        <v>67291</v>
      </c>
      <c r="B62" s="8" t="s">
        <v>80</v>
      </c>
      <c r="C62" s="8" t="s">
        <v>79</v>
      </c>
      <c r="D62" s="8">
        <v>10</v>
      </c>
      <c r="E62" s="8" t="s">
        <v>67</v>
      </c>
      <c r="F62" s="9">
        <v>399</v>
      </c>
      <c r="G62" s="10">
        <v>0.3</v>
      </c>
      <c r="H62" s="11">
        <f t="shared" si="2"/>
        <v>279</v>
      </c>
      <c r="I62" s="58">
        <v>0</v>
      </c>
      <c r="J62" s="25">
        <f t="shared" si="3"/>
        <v>0</v>
      </c>
    </row>
    <row r="63" spans="1:10" ht="26" x14ac:dyDescent="0.3">
      <c r="A63" s="8">
        <v>67292</v>
      </c>
      <c r="B63" s="8" t="s">
        <v>80</v>
      </c>
      <c r="C63" s="8" t="s">
        <v>79</v>
      </c>
      <c r="D63" s="8">
        <v>11</v>
      </c>
      <c r="E63" s="8" t="s">
        <v>68</v>
      </c>
      <c r="F63" s="9">
        <v>399</v>
      </c>
      <c r="G63" s="10">
        <v>0.3</v>
      </c>
      <c r="H63" s="11">
        <f t="shared" si="2"/>
        <v>279</v>
      </c>
      <c r="I63" s="58">
        <v>0</v>
      </c>
      <c r="J63" s="25">
        <f t="shared" si="3"/>
        <v>0</v>
      </c>
    </row>
    <row r="64" spans="1:10" ht="26" x14ac:dyDescent="0.3">
      <c r="A64" s="8">
        <v>67293</v>
      </c>
      <c r="B64" s="8" t="s">
        <v>80</v>
      </c>
      <c r="C64" s="8" t="s">
        <v>79</v>
      </c>
      <c r="D64" s="8">
        <v>12</v>
      </c>
      <c r="E64" s="8" t="s">
        <v>69</v>
      </c>
      <c r="F64" s="9">
        <v>399</v>
      </c>
      <c r="G64" s="10">
        <v>0.3</v>
      </c>
      <c r="H64" s="11">
        <f t="shared" si="2"/>
        <v>279</v>
      </c>
      <c r="I64" s="58">
        <v>0</v>
      </c>
      <c r="J64" s="25">
        <f t="shared" si="3"/>
        <v>0</v>
      </c>
    </row>
    <row r="65" spans="1:10" ht="13" x14ac:dyDescent="0.3">
      <c r="A65" s="8">
        <v>67294</v>
      </c>
      <c r="B65" s="8" t="s">
        <v>81</v>
      </c>
      <c r="C65" s="8" t="s">
        <v>82</v>
      </c>
      <c r="D65" s="8">
        <v>6</v>
      </c>
      <c r="E65" s="8" t="s">
        <v>63</v>
      </c>
      <c r="F65" s="9">
        <v>199</v>
      </c>
      <c r="G65" s="10">
        <v>0.3</v>
      </c>
      <c r="H65" s="11">
        <f t="shared" si="2"/>
        <v>139</v>
      </c>
      <c r="I65" s="58">
        <v>0</v>
      </c>
      <c r="J65" s="25">
        <f t="shared" si="3"/>
        <v>0</v>
      </c>
    </row>
    <row r="66" spans="1:10" ht="13" x14ac:dyDescent="0.3">
      <c r="A66" s="8">
        <v>67295</v>
      </c>
      <c r="B66" s="8" t="s">
        <v>81</v>
      </c>
      <c r="C66" s="8" t="s">
        <v>82</v>
      </c>
      <c r="D66" s="8">
        <v>7</v>
      </c>
      <c r="E66" s="8" t="s">
        <v>65</v>
      </c>
      <c r="F66" s="9">
        <v>199</v>
      </c>
      <c r="G66" s="10">
        <v>0.3</v>
      </c>
      <c r="H66" s="11">
        <f t="shared" si="2"/>
        <v>139</v>
      </c>
      <c r="I66" s="58">
        <v>0</v>
      </c>
      <c r="J66" s="25">
        <f t="shared" si="3"/>
        <v>0</v>
      </c>
    </row>
    <row r="67" spans="1:10" ht="13" x14ac:dyDescent="0.3">
      <c r="A67" s="8">
        <v>67296</v>
      </c>
      <c r="B67" s="8" t="s">
        <v>81</v>
      </c>
      <c r="C67" s="8" t="s">
        <v>82</v>
      </c>
      <c r="D67" s="8">
        <v>8</v>
      </c>
      <c r="E67" s="8" t="s">
        <v>66</v>
      </c>
      <c r="F67" s="9">
        <v>199</v>
      </c>
      <c r="G67" s="10">
        <v>0.3</v>
      </c>
      <c r="H67" s="11">
        <f t="shared" si="2"/>
        <v>139</v>
      </c>
      <c r="I67" s="58">
        <v>0</v>
      </c>
      <c r="J67" s="25">
        <f t="shared" si="3"/>
        <v>0</v>
      </c>
    </row>
    <row r="68" spans="1:10" ht="13" x14ac:dyDescent="0.3">
      <c r="A68" s="8">
        <v>67297</v>
      </c>
      <c r="B68" s="8" t="s">
        <v>81</v>
      </c>
      <c r="C68" s="8" t="s">
        <v>82</v>
      </c>
      <c r="D68" s="8">
        <v>9</v>
      </c>
      <c r="E68" s="8" t="s">
        <v>52</v>
      </c>
      <c r="F68" s="9">
        <v>199</v>
      </c>
      <c r="G68" s="10">
        <v>0.3</v>
      </c>
      <c r="H68" s="11">
        <f t="shared" si="2"/>
        <v>139</v>
      </c>
      <c r="I68" s="58">
        <v>0</v>
      </c>
      <c r="J68" s="25">
        <f t="shared" si="3"/>
        <v>0</v>
      </c>
    </row>
    <row r="69" spans="1:10" ht="13" x14ac:dyDescent="0.3">
      <c r="A69" s="8">
        <v>67298</v>
      </c>
      <c r="B69" s="8" t="s">
        <v>81</v>
      </c>
      <c r="C69" s="8" t="s">
        <v>82</v>
      </c>
      <c r="D69" s="8">
        <v>10</v>
      </c>
      <c r="E69" s="8" t="s">
        <v>67</v>
      </c>
      <c r="F69" s="9">
        <v>199</v>
      </c>
      <c r="G69" s="10">
        <v>0.3</v>
      </c>
      <c r="H69" s="11">
        <f t="shared" si="2"/>
        <v>139</v>
      </c>
      <c r="I69" s="58">
        <v>0</v>
      </c>
      <c r="J69" s="25">
        <f t="shared" si="3"/>
        <v>0</v>
      </c>
    </row>
    <row r="70" spans="1:10" ht="13" x14ac:dyDescent="0.3">
      <c r="A70" s="8">
        <v>67299</v>
      </c>
      <c r="B70" s="8" t="s">
        <v>81</v>
      </c>
      <c r="C70" s="8" t="s">
        <v>82</v>
      </c>
      <c r="D70" s="8">
        <v>11</v>
      </c>
      <c r="E70" s="8" t="s">
        <v>68</v>
      </c>
      <c r="F70" s="9">
        <v>199</v>
      </c>
      <c r="G70" s="10">
        <v>0.3</v>
      </c>
      <c r="H70" s="11">
        <f t="shared" si="2"/>
        <v>139</v>
      </c>
      <c r="I70" s="58">
        <v>0</v>
      </c>
      <c r="J70" s="25">
        <f t="shared" si="3"/>
        <v>0</v>
      </c>
    </row>
    <row r="71" spans="1:10" ht="13" x14ac:dyDescent="0.3">
      <c r="A71" s="8">
        <v>67345</v>
      </c>
      <c r="B71" s="8" t="s">
        <v>81</v>
      </c>
      <c r="C71" s="8" t="s">
        <v>82</v>
      </c>
      <c r="D71" s="8">
        <v>12</v>
      </c>
      <c r="E71" s="8" t="s">
        <v>69</v>
      </c>
      <c r="F71" s="9">
        <v>199</v>
      </c>
      <c r="G71" s="10">
        <v>0.3</v>
      </c>
      <c r="H71" s="11">
        <f t="shared" si="2"/>
        <v>139</v>
      </c>
      <c r="I71" s="58">
        <v>0</v>
      </c>
      <c r="J71" s="25">
        <f t="shared" si="3"/>
        <v>0</v>
      </c>
    </row>
    <row r="72" spans="1:10" ht="13" x14ac:dyDescent="0.3">
      <c r="A72" s="8">
        <v>67346</v>
      </c>
      <c r="B72" s="8" t="s">
        <v>83</v>
      </c>
      <c r="C72" s="8" t="s">
        <v>84</v>
      </c>
      <c r="D72" s="8">
        <v>6</v>
      </c>
      <c r="E72" s="8" t="s">
        <v>63</v>
      </c>
      <c r="F72" s="9">
        <v>199</v>
      </c>
      <c r="G72" s="10">
        <v>0.3</v>
      </c>
      <c r="H72" s="11">
        <f t="shared" si="2"/>
        <v>139</v>
      </c>
      <c r="I72" s="58">
        <v>0</v>
      </c>
      <c r="J72" s="25">
        <f t="shared" si="3"/>
        <v>0</v>
      </c>
    </row>
    <row r="73" spans="1:10" ht="13" x14ac:dyDescent="0.3">
      <c r="A73" s="8">
        <v>67347</v>
      </c>
      <c r="B73" s="8" t="s">
        <v>83</v>
      </c>
      <c r="C73" s="8" t="s">
        <v>84</v>
      </c>
      <c r="D73" s="8">
        <v>7</v>
      </c>
      <c r="E73" s="8" t="s">
        <v>65</v>
      </c>
      <c r="F73" s="9">
        <v>199</v>
      </c>
      <c r="G73" s="10">
        <v>0.3</v>
      </c>
      <c r="H73" s="11">
        <f t="shared" si="2"/>
        <v>139</v>
      </c>
      <c r="I73" s="58">
        <v>0</v>
      </c>
      <c r="J73" s="25">
        <f t="shared" si="3"/>
        <v>0</v>
      </c>
    </row>
    <row r="74" spans="1:10" ht="13" x14ac:dyDescent="0.3">
      <c r="A74" s="8">
        <v>67348</v>
      </c>
      <c r="B74" s="8" t="s">
        <v>83</v>
      </c>
      <c r="C74" s="8" t="s">
        <v>84</v>
      </c>
      <c r="D74" s="8">
        <v>8</v>
      </c>
      <c r="E74" s="8" t="s">
        <v>66</v>
      </c>
      <c r="F74" s="9">
        <v>199</v>
      </c>
      <c r="G74" s="10">
        <v>0.3</v>
      </c>
      <c r="H74" s="11">
        <f t="shared" si="2"/>
        <v>139</v>
      </c>
      <c r="I74" s="58">
        <v>0</v>
      </c>
      <c r="J74" s="25">
        <f t="shared" si="3"/>
        <v>0</v>
      </c>
    </row>
    <row r="75" spans="1:10" ht="13" x14ac:dyDescent="0.3">
      <c r="A75" s="8">
        <v>67349</v>
      </c>
      <c r="B75" s="8" t="s">
        <v>83</v>
      </c>
      <c r="C75" s="8" t="s">
        <v>84</v>
      </c>
      <c r="D75" s="8">
        <v>9</v>
      </c>
      <c r="E75" s="8" t="s">
        <v>52</v>
      </c>
      <c r="F75" s="9">
        <v>199</v>
      </c>
      <c r="G75" s="10">
        <v>0.3</v>
      </c>
      <c r="H75" s="11">
        <f t="shared" si="2"/>
        <v>139</v>
      </c>
      <c r="I75" s="58">
        <v>0</v>
      </c>
      <c r="J75" s="25">
        <f t="shared" si="3"/>
        <v>0</v>
      </c>
    </row>
    <row r="76" spans="1:10" ht="13" x14ac:dyDescent="0.3">
      <c r="A76" s="8">
        <v>67350</v>
      </c>
      <c r="B76" s="8" t="s">
        <v>83</v>
      </c>
      <c r="C76" s="8" t="s">
        <v>84</v>
      </c>
      <c r="D76" s="8">
        <v>10</v>
      </c>
      <c r="E76" s="8" t="s">
        <v>67</v>
      </c>
      <c r="F76" s="9">
        <v>199</v>
      </c>
      <c r="G76" s="10">
        <v>0.3</v>
      </c>
      <c r="H76" s="11">
        <f t="shared" si="2"/>
        <v>139</v>
      </c>
      <c r="I76" s="58">
        <v>0</v>
      </c>
      <c r="J76" s="25">
        <f t="shared" si="3"/>
        <v>0</v>
      </c>
    </row>
    <row r="77" spans="1:10" ht="13" x14ac:dyDescent="0.3">
      <c r="A77" s="8">
        <v>67351</v>
      </c>
      <c r="B77" s="8" t="s">
        <v>83</v>
      </c>
      <c r="C77" s="8" t="s">
        <v>84</v>
      </c>
      <c r="D77" s="8">
        <v>11</v>
      </c>
      <c r="E77" s="8" t="s">
        <v>68</v>
      </c>
      <c r="F77" s="9">
        <v>199</v>
      </c>
      <c r="G77" s="10">
        <v>0.3</v>
      </c>
      <c r="H77" s="11">
        <f t="shared" si="2"/>
        <v>139</v>
      </c>
      <c r="I77" s="58">
        <v>0</v>
      </c>
      <c r="J77" s="25">
        <f t="shared" si="3"/>
        <v>0</v>
      </c>
    </row>
    <row r="78" spans="1:10" ht="13" x14ac:dyDescent="0.3">
      <c r="A78" s="8">
        <v>67352</v>
      </c>
      <c r="B78" s="8" t="s">
        <v>83</v>
      </c>
      <c r="C78" s="8" t="s">
        <v>84</v>
      </c>
      <c r="D78" s="8">
        <v>12</v>
      </c>
      <c r="E78" s="8" t="s">
        <v>69</v>
      </c>
      <c r="F78" s="9">
        <v>199</v>
      </c>
      <c r="G78" s="10">
        <v>0.3</v>
      </c>
      <c r="H78" s="11">
        <f t="shared" si="2"/>
        <v>139</v>
      </c>
      <c r="I78" s="58">
        <v>0</v>
      </c>
      <c r="J78" s="25">
        <f t="shared" si="3"/>
        <v>0</v>
      </c>
    </row>
    <row r="79" spans="1:10" ht="26" x14ac:dyDescent="0.3">
      <c r="A79" s="8">
        <v>81130</v>
      </c>
      <c r="B79" s="8" t="s">
        <v>85</v>
      </c>
      <c r="C79" s="8" t="s">
        <v>22</v>
      </c>
      <c r="D79" s="8" t="s">
        <v>86</v>
      </c>
      <c r="E79" s="8" t="s">
        <v>58</v>
      </c>
      <c r="F79" s="9">
        <v>169</v>
      </c>
      <c r="G79" s="10">
        <v>0.3</v>
      </c>
      <c r="H79" s="11">
        <f t="shared" si="2"/>
        <v>118</v>
      </c>
      <c r="I79" s="58">
        <v>0</v>
      </c>
      <c r="J79" s="25">
        <f t="shared" si="3"/>
        <v>0</v>
      </c>
    </row>
    <row r="80" spans="1:10" ht="26" x14ac:dyDescent="0.3">
      <c r="A80" s="8">
        <v>81131</v>
      </c>
      <c r="B80" s="8" t="s">
        <v>85</v>
      </c>
      <c r="C80" s="8" t="s">
        <v>8</v>
      </c>
      <c r="D80" s="8" t="s">
        <v>86</v>
      </c>
      <c r="E80" s="8" t="s">
        <v>58</v>
      </c>
      <c r="F80" s="9">
        <v>169</v>
      </c>
      <c r="G80" s="10">
        <v>0.3</v>
      </c>
      <c r="H80" s="11">
        <f t="shared" si="2"/>
        <v>118</v>
      </c>
      <c r="I80" s="58">
        <v>0</v>
      </c>
      <c r="J80" s="25">
        <f t="shared" si="3"/>
        <v>0</v>
      </c>
    </row>
    <row r="81" spans="1:10" ht="26" x14ac:dyDescent="0.3">
      <c r="A81" s="8">
        <v>81133</v>
      </c>
      <c r="B81" s="8" t="s">
        <v>87</v>
      </c>
      <c r="C81" s="8" t="s">
        <v>22</v>
      </c>
      <c r="D81" s="8" t="s">
        <v>86</v>
      </c>
      <c r="E81" s="8" t="s">
        <v>58</v>
      </c>
      <c r="F81" s="9">
        <v>99</v>
      </c>
      <c r="G81" s="10">
        <v>0.3</v>
      </c>
      <c r="H81" s="11">
        <f t="shared" si="2"/>
        <v>69</v>
      </c>
      <c r="I81" s="58">
        <v>0</v>
      </c>
      <c r="J81" s="25">
        <f t="shared" si="3"/>
        <v>0</v>
      </c>
    </row>
    <row r="82" spans="1:10" ht="26" x14ac:dyDescent="0.3">
      <c r="A82" s="8">
        <v>80601</v>
      </c>
      <c r="B82" s="8" t="s">
        <v>88</v>
      </c>
      <c r="C82" s="8" t="s">
        <v>22</v>
      </c>
      <c r="D82" s="8" t="s">
        <v>86</v>
      </c>
      <c r="E82" s="8" t="s">
        <v>58</v>
      </c>
      <c r="F82" s="9">
        <v>199</v>
      </c>
      <c r="G82" s="10">
        <v>0.3</v>
      </c>
      <c r="H82" s="11">
        <f t="shared" si="2"/>
        <v>139</v>
      </c>
      <c r="I82" s="58">
        <v>0</v>
      </c>
      <c r="J82" s="25">
        <f t="shared" si="3"/>
        <v>0</v>
      </c>
    </row>
    <row r="83" spans="1:10" ht="26" x14ac:dyDescent="0.3">
      <c r="A83" s="8">
        <v>80600</v>
      </c>
      <c r="B83" s="8" t="s">
        <v>88</v>
      </c>
      <c r="C83" s="8" t="s">
        <v>8</v>
      </c>
      <c r="D83" s="8" t="s">
        <v>86</v>
      </c>
      <c r="E83" s="8" t="s">
        <v>58</v>
      </c>
      <c r="F83" s="9">
        <v>199</v>
      </c>
      <c r="G83" s="10">
        <v>0.3</v>
      </c>
      <c r="H83" s="11">
        <f t="shared" si="2"/>
        <v>139</v>
      </c>
      <c r="I83" s="58">
        <v>0</v>
      </c>
      <c r="J83" s="25">
        <f t="shared" si="3"/>
        <v>0</v>
      </c>
    </row>
    <row r="84" spans="1:10" ht="26" x14ac:dyDescent="0.3">
      <c r="A84" s="8">
        <v>81132</v>
      </c>
      <c r="B84" s="8" t="s">
        <v>89</v>
      </c>
      <c r="C84" s="8" t="s">
        <v>22</v>
      </c>
      <c r="D84" s="8" t="s">
        <v>86</v>
      </c>
      <c r="E84" s="8" t="s">
        <v>58</v>
      </c>
      <c r="F84" s="9">
        <v>199</v>
      </c>
      <c r="G84" s="10">
        <v>0.3</v>
      </c>
      <c r="H84" s="11">
        <f t="shared" si="2"/>
        <v>139</v>
      </c>
      <c r="I84" s="58">
        <v>0</v>
      </c>
      <c r="J84" s="25">
        <f t="shared" si="3"/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J76"/>
  <sheetViews>
    <sheetView zoomScaleNormal="100" workbookViewId="0">
      <selection activeCell="I42" sqref="I42"/>
    </sheetView>
  </sheetViews>
  <sheetFormatPr defaultColWidth="11.54296875" defaultRowHeight="12.5" x14ac:dyDescent="0.25"/>
  <cols>
    <col min="2" max="2" width="35.7265625" customWidth="1"/>
    <col min="3" max="3" width="10.08984375" customWidth="1"/>
    <col min="5" max="5" width="7.36328125" customWidth="1"/>
    <col min="6" max="6" width="9.453125" customWidth="1"/>
    <col min="7" max="7" width="8.08984375" customWidth="1"/>
    <col min="8" max="8" width="12.7265625" customWidth="1"/>
    <col min="1018" max="1024" width="8.6328125" customWidth="1"/>
  </cols>
  <sheetData>
    <row r="1" spans="1:10" ht="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59</v>
      </c>
      <c r="F1" s="2" t="s">
        <v>4</v>
      </c>
      <c r="G1" s="2" t="s">
        <v>5</v>
      </c>
      <c r="H1" s="3" t="s">
        <v>60</v>
      </c>
      <c r="I1" s="29" t="s">
        <v>391</v>
      </c>
      <c r="J1" s="30" t="s">
        <v>392</v>
      </c>
    </row>
    <row r="2" spans="1:10" ht="13" x14ac:dyDescent="0.3">
      <c r="A2" s="4">
        <v>67005</v>
      </c>
      <c r="B2" s="4" t="s">
        <v>90</v>
      </c>
      <c r="C2" s="4" t="s">
        <v>22</v>
      </c>
      <c r="D2" s="4" t="s">
        <v>91</v>
      </c>
      <c r="E2" s="4" t="s">
        <v>92</v>
      </c>
      <c r="F2" s="5">
        <v>149</v>
      </c>
      <c r="G2" s="6">
        <v>0.3</v>
      </c>
      <c r="H2" s="7">
        <f t="shared" ref="H2:H33" si="0">ROUND(F2*(1-G2),0)</f>
        <v>104</v>
      </c>
      <c r="I2" s="61">
        <v>0</v>
      </c>
      <c r="J2" s="31">
        <f>H2*I2</f>
        <v>0</v>
      </c>
    </row>
    <row r="3" spans="1:10" ht="13" x14ac:dyDescent="0.3">
      <c r="A3" s="8">
        <v>66501</v>
      </c>
      <c r="B3" s="8" t="s">
        <v>90</v>
      </c>
      <c r="C3" s="8" t="s">
        <v>22</v>
      </c>
      <c r="D3" s="8" t="s">
        <v>93</v>
      </c>
      <c r="E3" s="8" t="s">
        <v>92</v>
      </c>
      <c r="F3" s="9">
        <v>149</v>
      </c>
      <c r="G3" s="10">
        <v>0.3</v>
      </c>
      <c r="H3" s="11">
        <f t="shared" si="0"/>
        <v>104</v>
      </c>
      <c r="I3" s="61">
        <v>0</v>
      </c>
      <c r="J3" s="31">
        <f t="shared" ref="J3:J66" si="1">H3*I3</f>
        <v>0</v>
      </c>
    </row>
    <row r="4" spans="1:10" ht="13" x14ac:dyDescent="0.3">
      <c r="A4" s="8">
        <v>67004</v>
      </c>
      <c r="B4" s="8" t="s">
        <v>94</v>
      </c>
      <c r="C4" s="8" t="s">
        <v>71</v>
      </c>
      <c r="D4" s="8" t="s">
        <v>93</v>
      </c>
      <c r="E4" s="8" t="s">
        <v>92</v>
      </c>
      <c r="F4" s="9">
        <v>149</v>
      </c>
      <c r="G4" s="10">
        <v>0.3</v>
      </c>
      <c r="H4" s="11">
        <f t="shared" si="0"/>
        <v>104</v>
      </c>
      <c r="I4" s="61">
        <v>0</v>
      </c>
      <c r="J4" s="31">
        <f t="shared" si="1"/>
        <v>0</v>
      </c>
    </row>
    <row r="5" spans="1:10" ht="13" x14ac:dyDescent="0.3">
      <c r="A5" s="8">
        <v>67011</v>
      </c>
      <c r="B5" s="8" t="s">
        <v>95</v>
      </c>
      <c r="C5" s="8" t="s">
        <v>71</v>
      </c>
      <c r="D5" s="8" t="s">
        <v>96</v>
      </c>
      <c r="E5" s="8" t="s">
        <v>92</v>
      </c>
      <c r="F5" s="9">
        <v>199</v>
      </c>
      <c r="G5" s="10">
        <v>0.3</v>
      </c>
      <c r="H5" s="11">
        <f t="shared" si="0"/>
        <v>139</v>
      </c>
      <c r="I5" s="61">
        <v>0</v>
      </c>
      <c r="J5" s="31">
        <f t="shared" si="1"/>
        <v>0</v>
      </c>
    </row>
    <row r="6" spans="1:10" ht="13" x14ac:dyDescent="0.3">
      <c r="A6" s="8">
        <v>66998</v>
      </c>
      <c r="B6" s="8" t="s">
        <v>97</v>
      </c>
      <c r="C6" s="8" t="s">
        <v>98</v>
      </c>
      <c r="D6" s="8" t="s">
        <v>67</v>
      </c>
      <c r="E6" s="8" t="s">
        <v>92</v>
      </c>
      <c r="F6" s="9">
        <v>249</v>
      </c>
      <c r="G6" s="10">
        <v>0.3</v>
      </c>
      <c r="H6" s="11">
        <f t="shared" si="0"/>
        <v>174</v>
      </c>
      <c r="I6" s="61">
        <v>0</v>
      </c>
      <c r="J6" s="31">
        <f t="shared" si="1"/>
        <v>0</v>
      </c>
    </row>
    <row r="7" spans="1:10" ht="13" x14ac:dyDescent="0.3">
      <c r="A7" s="8">
        <v>66997</v>
      </c>
      <c r="B7" s="8" t="s">
        <v>97</v>
      </c>
      <c r="C7" s="8" t="s">
        <v>98</v>
      </c>
      <c r="D7" s="8" t="s">
        <v>52</v>
      </c>
      <c r="E7" s="8" t="s">
        <v>92</v>
      </c>
      <c r="F7" s="9">
        <v>249</v>
      </c>
      <c r="G7" s="10">
        <v>0.3</v>
      </c>
      <c r="H7" s="11">
        <f t="shared" si="0"/>
        <v>174</v>
      </c>
      <c r="I7" s="61">
        <v>0</v>
      </c>
      <c r="J7" s="31">
        <f t="shared" si="1"/>
        <v>0</v>
      </c>
    </row>
    <row r="8" spans="1:10" ht="13" x14ac:dyDescent="0.3">
      <c r="A8" s="8">
        <v>66996</v>
      </c>
      <c r="B8" s="8" t="s">
        <v>97</v>
      </c>
      <c r="C8" s="8" t="s">
        <v>98</v>
      </c>
      <c r="D8" s="8" t="s">
        <v>66</v>
      </c>
      <c r="E8" s="8" t="s">
        <v>92</v>
      </c>
      <c r="F8" s="9">
        <v>249</v>
      </c>
      <c r="G8" s="10">
        <v>0.3</v>
      </c>
      <c r="H8" s="11">
        <f t="shared" si="0"/>
        <v>174</v>
      </c>
      <c r="I8" s="61">
        <v>0</v>
      </c>
      <c r="J8" s="31">
        <f t="shared" si="1"/>
        <v>0</v>
      </c>
    </row>
    <row r="9" spans="1:10" ht="13" x14ac:dyDescent="0.3">
      <c r="A9" s="8">
        <v>67014</v>
      </c>
      <c r="B9" s="8" t="s">
        <v>99</v>
      </c>
      <c r="C9" s="8" t="s">
        <v>22</v>
      </c>
      <c r="D9" s="8" t="s">
        <v>86</v>
      </c>
      <c r="E9" s="8" t="s">
        <v>92</v>
      </c>
      <c r="F9" s="9">
        <v>699</v>
      </c>
      <c r="G9" s="10">
        <v>0.3</v>
      </c>
      <c r="H9" s="11">
        <f t="shared" si="0"/>
        <v>489</v>
      </c>
      <c r="I9" s="61">
        <v>0</v>
      </c>
      <c r="J9" s="31">
        <f t="shared" si="1"/>
        <v>0</v>
      </c>
    </row>
    <row r="10" spans="1:10" ht="13" x14ac:dyDescent="0.3">
      <c r="A10" s="8">
        <v>80500</v>
      </c>
      <c r="B10" s="8" t="s">
        <v>100</v>
      </c>
      <c r="C10" s="8" t="s">
        <v>22</v>
      </c>
      <c r="D10" s="8" t="s">
        <v>101</v>
      </c>
      <c r="E10" s="8" t="s">
        <v>102</v>
      </c>
      <c r="F10" s="9">
        <v>599</v>
      </c>
      <c r="G10" s="10">
        <v>0.3</v>
      </c>
      <c r="H10" s="11">
        <f t="shared" si="0"/>
        <v>419</v>
      </c>
      <c r="I10" s="61">
        <v>0</v>
      </c>
      <c r="J10" s="31">
        <f t="shared" si="1"/>
        <v>0</v>
      </c>
    </row>
    <row r="11" spans="1:10" ht="13" x14ac:dyDescent="0.3">
      <c r="A11" s="8">
        <v>66808</v>
      </c>
      <c r="B11" s="8" t="s">
        <v>103</v>
      </c>
      <c r="C11" s="8" t="s">
        <v>71</v>
      </c>
      <c r="D11" s="8" t="s">
        <v>104</v>
      </c>
      <c r="E11" s="8" t="s">
        <v>105</v>
      </c>
      <c r="F11" s="9">
        <v>499</v>
      </c>
      <c r="G11" s="10">
        <v>0.3</v>
      </c>
      <c r="H11" s="11">
        <f t="shared" si="0"/>
        <v>349</v>
      </c>
      <c r="I11" s="61">
        <v>0</v>
      </c>
      <c r="J11" s="31">
        <f t="shared" si="1"/>
        <v>0</v>
      </c>
    </row>
    <row r="12" spans="1:10" ht="13" x14ac:dyDescent="0.3">
      <c r="A12" s="8">
        <v>66810</v>
      </c>
      <c r="B12" s="8" t="s">
        <v>106</v>
      </c>
      <c r="C12" s="8" t="s">
        <v>71</v>
      </c>
      <c r="D12" s="8" t="s">
        <v>104</v>
      </c>
      <c r="E12" s="8" t="s">
        <v>92</v>
      </c>
      <c r="F12" s="9">
        <v>99</v>
      </c>
      <c r="G12" s="10">
        <v>0.3</v>
      </c>
      <c r="H12" s="11">
        <f t="shared" si="0"/>
        <v>69</v>
      </c>
      <c r="I12" s="61">
        <v>0</v>
      </c>
      <c r="J12" s="31">
        <f t="shared" si="1"/>
        <v>0</v>
      </c>
    </row>
    <row r="13" spans="1:10" ht="13" x14ac:dyDescent="0.3">
      <c r="A13" s="8">
        <v>66806</v>
      </c>
      <c r="B13" s="8" t="s">
        <v>107</v>
      </c>
      <c r="C13" s="8" t="s">
        <v>71</v>
      </c>
      <c r="D13" s="8" t="s">
        <v>104</v>
      </c>
      <c r="E13" s="8" t="s">
        <v>92</v>
      </c>
      <c r="F13" s="9">
        <v>199</v>
      </c>
      <c r="G13" s="10">
        <v>0.3</v>
      </c>
      <c r="H13" s="11">
        <f t="shared" si="0"/>
        <v>139</v>
      </c>
      <c r="I13" s="61">
        <v>0</v>
      </c>
      <c r="J13" s="31">
        <f t="shared" si="1"/>
        <v>0</v>
      </c>
    </row>
    <row r="14" spans="1:10" ht="13" x14ac:dyDescent="0.3">
      <c r="A14" s="8">
        <v>66800</v>
      </c>
      <c r="B14" s="8" t="s">
        <v>108</v>
      </c>
      <c r="C14" s="8" t="s">
        <v>71</v>
      </c>
      <c r="D14" s="8" t="s">
        <v>104</v>
      </c>
      <c r="E14" s="8" t="s">
        <v>92</v>
      </c>
      <c r="F14" s="9">
        <v>199</v>
      </c>
      <c r="G14" s="10">
        <v>0.3</v>
      </c>
      <c r="H14" s="11">
        <f t="shared" si="0"/>
        <v>139</v>
      </c>
      <c r="I14" s="61">
        <v>0</v>
      </c>
      <c r="J14" s="31">
        <f t="shared" si="1"/>
        <v>0</v>
      </c>
    </row>
    <row r="15" spans="1:10" ht="13" x14ac:dyDescent="0.3">
      <c r="A15" s="8">
        <v>66801</v>
      </c>
      <c r="B15" s="8" t="s">
        <v>109</v>
      </c>
      <c r="C15" s="8" t="s">
        <v>71</v>
      </c>
      <c r="D15" s="8" t="s">
        <v>104</v>
      </c>
      <c r="E15" s="8" t="s">
        <v>92</v>
      </c>
      <c r="F15" s="9">
        <v>199</v>
      </c>
      <c r="G15" s="10">
        <v>0.3</v>
      </c>
      <c r="H15" s="11">
        <f t="shared" si="0"/>
        <v>139</v>
      </c>
      <c r="I15" s="61">
        <v>0</v>
      </c>
      <c r="J15" s="31">
        <f t="shared" si="1"/>
        <v>0</v>
      </c>
    </row>
    <row r="16" spans="1:10" ht="13" x14ac:dyDescent="0.3">
      <c r="A16" s="8">
        <v>66802</v>
      </c>
      <c r="B16" s="8" t="s">
        <v>110</v>
      </c>
      <c r="C16" s="8" t="s">
        <v>71</v>
      </c>
      <c r="D16" s="8" t="s">
        <v>104</v>
      </c>
      <c r="E16" s="8" t="s">
        <v>92</v>
      </c>
      <c r="F16" s="9">
        <v>199</v>
      </c>
      <c r="G16" s="10">
        <v>0.3</v>
      </c>
      <c r="H16" s="11">
        <f t="shared" si="0"/>
        <v>139</v>
      </c>
      <c r="I16" s="61">
        <v>0</v>
      </c>
      <c r="J16" s="31">
        <f t="shared" si="1"/>
        <v>0</v>
      </c>
    </row>
    <row r="17" spans="1:10" ht="13" x14ac:dyDescent="0.3">
      <c r="A17" s="8">
        <v>22130</v>
      </c>
      <c r="B17" s="8" t="s">
        <v>111</v>
      </c>
      <c r="C17" s="8" t="s">
        <v>22</v>
      </c>
      <c r="D17" s="8" t="s">
        <v>112</v>
      </c>
      <c r="E17" s="8" t="s">
        <v>92</v>
      </c>
      <c r="F17" s="9">
        <v>3499</v>
      </c>
      <c r="G17" s="10">
        <v>0.3</v>
      </c>
      <c r="H17" s="11">
        <f t="shared" si="0"/>
        <v>2449</v>
      </c>
      <c r="I17" s="61">
        <v>0</v>
      </c>
      <c r="J17" s="31">
        <f t="shared" si="1"/>
        <v>0</v>
      </c>
    </row>
    <row r="18" spans="1:10" ht="13" x14ac:dyDescent="0.3">
      <c r="A18" s="8">
        <v>22140</v>
      </c>
      <c r="B18" s="8" t="s">
        <v>111</v>
      </c>
      <c r="C18" s="8" t="s">
        <v>22</v>
      </c>
      <c r="D18" s="8" t="s">
        <v>113</v>
      </c>
      <c r="E18" s="8" t="s">
        <v>92</v>
      </c>
      <c r="F18" s="9">
        <v>3499</v>
      </c>
      <c r="G18" s="10">
        <v>0.3</v>
      </c>
      <c r="H18" s="11">
        <f t="shared" si="0"/>
        <v>2449</v>
      </c>
      <c r="I18" s="61">
        <v>0</v>
      </c>
      <c r="J18" s="31">
        <f t="shared" si="1"/>
        <v>0</v>
      </c>
    </row>
    <row r="19" spans="1:10" ht="13" x14ac:dyDescent="0.3">
      <c r="A19" s="8">
        <v>22150</v>
      </c>
      <c r="B19" s="8" t="s">
        <v>111</v>
      </c>
      <c r="C19" s="8" t="s">
        <v>22</v>
      </c>
      <c r="D19" s="8" t="s">
        <v>114</v>
      </c>
      <c r="E19" s="8" t="s">
        <v>92</v>
      </c>
      <c r="F19" s="9">
        <v>3499</v>
      </c>
      <c r="G19" s="10">
        <v>0.3</v>
      </c>
      <c r="H19" s="11">
        <f t="shared" si="0"/>
        <v>2449</v>
      </c>
      <c r="I19" s="61">
        <v>0</v>
      </c>
      <c r="J19" s="31">
        <f t="shared" si="1"/>
        <v>0</v>
      </c>
    </row>
    <row r="20" spans="1:10" ht="13" x14ac:dyDescent="0.3">
      <c r="A20" s="8">
        <v>22160</v>
      </c>
      <c r="B20" s="8" t="s">
        <v>111</v>
      </c>
      <c r="C20" s="8" t="s">
        <v>22</v>
      </c>
      <c r="D20" s="8" t="s">
        <v>115</v>
      </c>
      <c r="E20" s="8" t="s">
        <v>92</v>
      </c>
      <c r="F20" s="9">
        <v>3499</v>
      </c>
      <c r="G20" s="10">
        <v>0.3</v>
      </c>
      <c r="H20" s="11">
        <f t="shared" si="0"/>
        <v>2449</v>
      </c>
      <c r="I20" s="61">
        <v>0</v>
      </c>
      <c r="J20" s="31">
        <f t="shared" si="1"/>
        <v>0</v>
      </c>
    </row>
    <row r="21" spans="1:10" ht="13" x14ac:dyDescent="0.3">
      <c r="A21" s="8">
        <v>22170</v>
      </c>
      <c r="B21" s="8" t="s">
        <v>111</v>
      </c>
      <c r="C21" s="8" t="s">
        <v>22</v>
      </c>
      <c r="D21" s="8" t="s">
        <v>116</v>
      </c>
      <c r="E21" s="8" t="s">
        <v>92</v>
      </c>
      <c r="F21" s="9">
        <v>3499</v>
      </c>
      <c r="G21" s="10">
        <v>0.3</v>
      </c>
      <c r="H21" s="11">
        <f t="shared" si="0"/>
        <v>2449</v>
      </c>
      <c r="I21" s="61">
        <v>0</v>
      </c>
      <c r="J21" s="31">
        <f t="shared" si="1"/>
        <v>0</v>
      </c>
    </row>
    <row r="22" spans="1:10" ht="13" x14ac:dyDescent="0.3">
      <c r="A22" s="8">
        <v>22175</v>
      </c>
      <c r="B22" s="8" t="s">
        <v>111</v>
      </c>
      <c r="C22" s="8" t="s">
        <v>22</v>
      </c>
      <c r="D22" s="8" t="s">
        <v>117</v>
      </c>
      <c r="E22" s="8" t="s">
        <v>92</v>
      </c>
      <c r="F22" s="9">
        <v>3499</v>
      </c>
      <c r="G22" s="10">
        <v>0.3</v>
      </c>
      <c r="H22" s="11">
        <f t="shared" si="0"/>
        <v>2449</v>
      </c>
      <c r="I22" s="61">
        <v>0</v>
      </c>
      <c r="J22" s="31">
        <f t="shared" si="1"/>
        <v>0</v>
      </c>
    </row>
    <row r="23" spans="1:10" ht="13" x14ac:dyDescent="0.3">
      <c r="A23" s="8">
        <v>23130</v>
      </c>
      <c r="B23" s="8" t="s">
        <v>118</v>
      </c>
      <c r="C23" s="8" t="s">
        <v>22</v>
      </c>
      <c r="D23" s="8" t="s">
        <v>112</v>
      </c>
      <c r="E23" s="8" t="s">
        <v>92</v>
      </c>
      <c r="F23" s="9">
        <v>1999</v>
      </c>
      <c r="G23" s="10">
        <v>0.3</v>
      </c>
      <c r="H23" s="11">
        <f t="shared" si="0"/>
        <v>1399</v>
      </c>
      <c r="I23" s="61">
        <v>0</v>
      </c>
      <c r="J23" s="31">
        <f t="shared" si="1"/>
        <v>0</v>
      </c>
    </row>
    <row r="24" spans="1:10" ht="13" x14ac:dyDescent="0.3">
      <c r="A24" s="8">
        <v>23135</v>
      </c>
      <c r="B24" s="8" t="s">
        <v>118</v>
      </c>
      <c r="C24" s="8" t="s">
        <v>22</v>
      </c>
      <c r="D24" s="8" t="s">
        <v>119</v>
      </c>
      <c r="E24" s="8" t="s">
        <v>92</v>
      </c>
      <c r="F24" s="9">
        <v>1999</v>
      </c>
      <c r="G24" s="10">
        <v>0.3</v>
      </c>
      <c r="H24" s="11">
        <f t="shared" si="0"/>
        <v>1399</v>
      </c>
      <c r="I24" s="61">
        <v>0</v>
      </c>
      <c r="J24" s="31">
        <f t="shared" si="1"/>
        <v>0</v>
      </c>
    </row>
    <row r="25" spans="1:10" ht="13" x14ac:dyDescent="0.3">
      <c r="A25" s="8">
        <v>23140</v>
      </c>
      <c r="B25" s="8" t="s">
        <v>118</v>
      </c>
      <c r="C25" s="8" t="s">
        <v>22</v>
      </c>
      <c r="D25" s="8" t="s">
        <v>113</v>
      </c>
      <c r="E25" s="8" t="s">
        <v>92</v>
      </c>
      <c r="F25" s="9">
        <v>1999</v>
      </c>
      <c r="G25" s="10">
        <v>0.3</v>
      </c>
      <c r="H25" s="11">
        <f t="shared" si="0"/>
        <v>1399</v>
      </c>
      <c r="I25" s="61">
        <v>0</v>
      </c>
      <c r="J25" s="31">
        <f t="shared" si="1"/>
        <v>0</v>
      </c>
    </row>
    <row r="26" spans="1:10" ht="13" x14ac:dyDescent="0.3">
      <c r="A26" s="8">
        <v>23145</v>
      </c>
      <c r="B26" s="8" t="s">
        <v>118</v>
      </c>
      <c r="C26" s="8" t="s">
        <v>22</v>
      </c>
      <c r="D26" s="8" t="s">
        <v>120</v>
      </c>
      <c r="E26" s="8" t="s">
        <v>92</v>
      </c>
      <c r="F26" s="9">
        <v>1999</v>
      </c>
      <c r="G26" s="10">
        <v>0.3</v>
      </c>
      <c r="H26" s="11">
        <f t="shared" si="0"/>
        <v>1399</v>
      </c>
      <c r="I26" s="61">
        <v>0</v>
      </c>
      <c r="J26" s="31">
        <f t="shared" si="1"/>
        <v>0</v>
      </c>
    </row>
    <row r="27" spans="1:10" ht="13" x14ac:dyDescent="0.3">
      <c r="A27" s="8">
        <v>23150</v>
      </c>
      <c r="B27" s="8" t="s">
        <v>118</v>
      </c>
      <c r="C27" s="8" t="s">
        <v>22</v>
      </c>
      <c r="D27" s="8" t="s">
        <v>114</v>
      </c>
      <c r="E27" s="8" t="s">
        <v>92</v>
      </c>
      <c r="F27" s="9">
        <v>1999</v>
      </c>
      <c r="G27" s="10">
        <v>0.3</v>
      </c>
      <c r="H27" s="11">
        <f t="shared" si="0"/>
        <v>1399</v>
      </c>
      <c r="I27" s="61">
        <v>0</v>
      </c>
      <c r="J27" s="31">
        <f t="shared" si="1"/>
        <v>0</v>
      </c>
    </row>
    <row r="28" spans="1:10" ht="13" x14ac:dyDescent="0.3">
      <c r="A28" s="8">
        <v>23155</v>
      </c>
      <c r="B28" s="8" t="s">
        <v>118</v>
      </c>
      <c r="C28" s="8" t="s">
        <v>22</v>
      </c>
      <c r="D28" s="8" t="s">
        <v>121</v>
      </c>
      <c r="E28" s="8" t="s">
        <v>92</v>
      </c>
      <c r="F28" s="9">
        <v>1999</v>
      </c>
      <c r="G28" s="10">
        <v>0.3</v>
      </c>
      <c r="H28" s="11">
        <f t="shared" si="0"/>
        <v>1399</v>
      </c>
      <c r="I28" s="61">
        <v>0</v>
      </c>
      <c r="J28" s="31">
        <f t="shared" si="1"/>
        <v>0</v>
      </c>
    </row>
    <row r="29" spans="1:10" ht="13" x14ac:dyDescent="0.3">
      <c r="A29" s="8">
        <v>23160</v>
      </c>
      <c r="B29" s="8" t="s">
        <v>118</v>
      </c>
      <c r="C29" s="8" t="s">
        <v>22</v>
      </c>
      <c r="D29" s="8" t="s">
        <v>115</v>
      </c>
      <c r="E29" s="8" t="s">
        <v>92</v>
      </c>
      <c r="F29" s="9">
        <v>1999</v>
      </c>
      <c r="G29" s="10">
        <v>0.3</v>
      </c>
      <c r="H29" s="11">
        <f t="shared" si="0"/>
        <v>1399</v>
      </c>
      <c r="I29" s="61">
        <v>0</v>
      </c>
      <c r="J29" s="31">
        <f t="shared" si="1"/>
        <v>0</v>
      </c>
    </row>
    <row r="30" spans="1:10" ht="13" x14ac:dyDescent="0.3">
      <c r="A30" s="8">
        <v>23165</v>
      </c>
      <c r="B30" s="8" t="s">
        <v>118</v>
      </c>
      <c r="C30" s="8" t="s">
        <v>22</v>
      </c>
      <c r="D30" s="8" t="s">
        <v>122</v>
      </c>
      <c r="E30" s="8" t="s">
        <v>92</v>
      </c>
      <c r="F30" s="9">
        <v>1999</v>
      </c>
      <c r="G30" s="10">
        <v>0.3</v>
      </c>
      <c r="H30" s="11">
        <f t="shared" si="0"/>
        <v>1399</v>
      </c>
      <c r="I30" s="61">
        <v>0</v>
      </c>
      <c r="J30" s="31">
        <f t="shared" si="1"/>
        <v>0</v>
      </c>
    </row>
    <row r="31" spans="1:10" ht="13" x14ac:dyDescent="0.3">
      <c r="A31" s="8">
        <v>23170</v>
      </c>
      <c r="B31" s="8" t="s">
        <v>118</v>
      </c>
      <c r="C31" s="8" t="s">
        <v>22</v>
      </c>
      <c r="D31" s="8" t="s">
        <v>116</v>
      </c>
      <c r="E31" s="8" t="s">
        <v>92</v>
      </c>
      <c r="F31" s="9">
        <v>1999</v>
      </c>
      <c r="G31" s="10">
        <v>0.3</v>
      </c>
      <c r="H31" s="11">
        <f t="shared" si="0"/>
        <v>1399</v>
      </c>
      <c r="I31" s="61">
        <v>0</v>
      </c>
      <c r="J31" s="31">
        <f t="shared" si="1"/>
        <v>0</v>
      </c>
    </row>
    <row r="32" spans="1:10" ht="13" x14ac:dyDescent="0.3">
      <c r="A32" s="8">
        <v>23175</v>
      </c>
      <c r="B32" s="8" t="s">
        <v>118</v>
      </c>
      <c r="C32" s="8" t="s">
        <v>22</v>
      </c>
      <c r="D32" s="8" t="s">
        <v>117</v>
      </c>
      <c r="E32" s="8" t="s">
        <v>92</v>
      </c>
      <c r="F32" s="9">
        <v>1999</v>
      </c>
      <c r="G32" s="10">
        <v>0.3</v>
      </c>
      <c r="H32" s="11">
        <f t="shared" si="0"/>
        <v>1399</v>
      </c>
      <c r="I32" s="61">
        <v>0</v>
      </c>
      <c r="J32" s="31">
        <f t="shared" si="1"/>
        <v>0</v>
      </c>
    </row>
    <row r="33" spans="1:10" ht="13" x14ac:dyDescent="0.3">
      <c r="A33" s="8">
        <v>24130</v>
      </c>
      <c r="B33" s="8" t="s">
        <v>123</v>
      </c>
      <c r="C33" s="8" t="s">
        <v>124</v>
      </c>
      <c r="D33" s="8" t="s">
        <v>112</v>
      </c>
      <c r="E33" s="8" t="s">
        <v>92</v>
      </c>
      <c r="F33" s="9">
        <v>1299</v>
      </c>
      <c r="G33" s="10">
        <v>0.3</v>
      </c>
      <c r="H33" s="11">
        <f t="shared" si="0"/>
        <v>909</v>
      </c>
      <c r="I33" s="61">
        <v>0</v>
      </c>
      <c r="J33" s="31">
        <f t="shared" si="1"/>
        <v>0</v>
      </c>
    </row>
    <row r="34" spans="1:10" ht="13" x14ac:dyDescent="0.3">
      <c r="A34" s="8">
        <v>24135</v>
      </c>
      <c r="B34" s="8" t="s">
        <v>123</v>
      </c>
      <c r="C34" s="8" t="s">
        <v>124</v>
      </c>
      <c r="D34" s="8" t="s">
        <v>119</v>
      </c>
      <c r="E34" s="8" t="s">
        <v>92</v>
      </c>
      <c r="F34" s="9">
        <v>1299</v>
      </c>
      <c r="G34" s="10">
        <v>0.3</v>
      </c>
      <c r="H34" s="11">
        <f t="shared" ref="H34:H65" si="2">ROUND(F34*(1-G34),0)</f>
        <v>909</v>
      </c>
      <c r="I34" s="61">
        <v>0</v>
      </c>
      <c r="J34" s="31">
        <f t="shared" si="1"/>
        <v>0</v>
      </c>
    </row>
    <row r="35" spans="1:10" ht="13" x14ac:dyDescent="0.3">
      <c r="A35" s="8">
        <v>24140</v>
      </c>
      <c r="B35" s="8" t="s">
        <v>123</v>
      </c>
      <c r="C35" s="8" t="s">
        <v>124</v>
      </c>
      <c r="D35" s="8" t="s">
        <v>113</v>
      </c>
      <c r="E35" s="8" t="s">
        <v>92</v>
      </c>
      <c r="F35" s="9">
        <v>1299</v>
      </c>
      <c r="G35" s="10">
        <v>0.3</v>
      </c>
      <c r="H35" s="11">
        <f t="shared" si="2"/>
        <v>909</v>
      </c>
      <c r="I35" s="61">
        <v>0</v>
      </c>
      <c r="J35" s="31">
        <f t="shared" si="1"/>
        <v>0</v>
      </c>
    </row>
    <row r="36" spans="1:10" ht="13" x14ac:dyDescent="0.3">
      <c r="A36" s="8">
        <v>24145</v>
      </c>
      <c r="B36" s="8" t="s">
        <v>123</v>
      </c>
      <c r="C36" s="8" t="s">
        <v>124</v>
      </c>
      <c r="D36" s="8" t="s">
        <v>120</v>
      </c>
      <c r="E36" s="8" t="s">
        <v>92</v>
      </c>
      <c r="F36" s="9">
        <v>1299</v>
      </c>
      <c r="G36" s="10">
        <v>0.3</v>
      </c>
      <c r="H36" s="11">
        <f t="shared" si="2"/>
        <v>909</v>
      </c>
      <c r="I36" s="61">
        <v>0</v>
      </c>
      <c r="J36" s="31">
        <f t="shared" si="1"/>
        <v>0</v>
      </c>
    </row>
    <row r="37" spans="1:10" ht="13" x14ac:dyDescent="0.3">
      <c r="A37" s="8">
        <v>24150</v>
      </c>
      <c r="B37" s="8" t="s">
        <v>123</v>
      </c>
      <c r="C37" s="8" t="s">
        <v>124</v>
      </c>
      <c r="D37" s="8" t="s">
        <v>114</v>
      </c>
      <c r="E37" s="8" t="s">
        <v>92</v>
      </c>
      <c r="F37" s="9">
        <v>1299</v>
      </c>
      <c r="G37" s="10">
        <v>0.3</v>
      </c>
      <c r="H37" s="11">
        <f t="shared" si="2"/>
        <v>909</v>
      </c>
      <c r="I37" s="61">
        <v>0</v>
      </c>
      <c r="J37" s="31">
        <f t="shared" si="1"/>
        <v>0</v>
      </c>
    </row>
    <row r="38" spans="1:10" ht="13" x14ac:dyDescent="0.3">
      <c r="A38" s="8">
        <v>24155</v>
      </c>
      <c r="B38" s="8" t="s">
        <v>123</v>
      </c>
      <c r="C38" s="8" t="s">
        <v>124</v>
      </c>
      <c r="D38" s="8" t="s">
        <v>121</v>
      </c>
      <c r="E38" s="8" t="s">
        <v>92</v>
      </c>
      <c r="F38" s="9">
        <v>1299</v>
      </c>
      <c r="G38" s="10">
        <v>0.3</v>
      </c>
      <c r="H38" s="11">
        <f t="shared" si="2"/>
        <v>909</v>
      </c>
      <c r="I38" s="61">
        <v>0</v>
      </c>
      <c r="J38" s="31">
        <f t="shared" si="1"/>
        <v>0</v>
      </c>
    </row>
    <row r="39" spans="1:10" ht="13" x14ac:dyDescent="0.3">
      <c r="A39" s="8">
        <v>24160</v>
      </c>
      <c r="B39" s="8" t="s">
        <v>123</v>
      </c>
      <c r="C39" s="8" t="s">
        <v>124</v>
      </c>
      <c r="D39" s="8" t="s">
        <v>115</v>
      </c>
      <c r="E39" s="8" t="s">
        <v>92</v>
      </c>
      <c r="F39" s="9">
        <v>1299</v>
      </c>
      <c r="G39" s="10">
        <v>0.3</v>
      </c>
      <c r="H39" s="11">
        <f t="shared" si="2"/>
        <v>909</v>
      </c>
      <c r="I39" s="61">
        <v>0</v>
      </c>
      <c r="J39" s="31">
        <f t="shared" si="1"/>
        <v>0</v>
      </c>
    </row>
    <row r="40" spans="1:10" ht="13" x14ac:dyDescent="0.3">
      <c r="A40" s="8">
        <v>24165</v>
      </c>
      <c r="B40" s="8" t="s">
        <v>123</v>
      </c>
      <c r="C40" s="8" t="s">
        <v>124</v>
      </c>
      <c r="D40" s="8" t="s">
        <v>122</v>
      </c>
      <c r="E40" s="8" t="s">
        <v>92</v>
      </c>
      <c r="F40" s="9">
        <v>1299</v>
      </c>
      <c r="G40" s="10">
        <v>0.3</v>
      </c>
      <c r="H40" s="11">
        <f t="shared" si="2"/>
        <v>909</v>
      </c>
      <c r="I40" s="61">
        <v>0</v>
      </c>
      <c r="J40" s="31">
        <f t="shared" si="1"/>
        <v>0</v>
      </c>
    </row>
    <row r="41" spans="1:10" ht="13" x14ac:dyDescent="0.3">
      <c r="A41" s="8">
        <v>24170</v>
      </c>
      <c r="B41" s="8" t="s">
        <v>123</v>
      </c>
      <c r="C41" s="8" t="s">
        <v>124</v>
      </c>
      <c r="D41" s="8" t="s">
        <v>116</v>
      </c>
      <c r="E41" s="8" t="s">
        <v>92</v>
      </c>
      <c r="F41" s="9">
        <v>1299</v>
      </c>
      <c r="G41" s="10">
        <v>0.3</v>
      </c>
      <c r="H41" s="11">
        <f t="shared" si="2"/>
        <v>909</v>
      </c>
      <c r="I41" s="61">
        <v>0</v>
      </c>
      <c r="J41" s="31">
        <f t="shared" si="1"/>
        <v>0</v>
      </c>
    </row>
    <row r="42" spans="1:10" ht="13" x14ac:dyDescent="0.3">
      <c r="A42" s="8">
        <v>24175</v>
      </c>
      <c r="B42" s="8" t="s">
        <v>123</v>
      </c>
      <c r="C42" s="8" t="s">
        <v>124</v>
      </c>
      <c r="D42" s="8" t="s">
        <v>117</v>
      </c>
      <c r="E42" s="8" t="s">
        <v>92</v>
      </c>
      <c r="F42" s="9">
        <v>1299</v>
      </c>
      <c r="G42" s="10">
        <v>0.3</v>
      </c>
      <c r="H42" s="11">
        <f t="shared" si="2"/>
        <v>909</v>
      </c>
      <c r="I42" s="61">
        <v>0</v>
      </c>
      <c r="J42" s="31">
        <f t="shared" si="1"/>
        <v>0</v>
      </c>
    </row>
    <row r="43" spans="1:10" ht="13" x14ac:dyDescent="0.3">
      <c r="A43" s="8">
        <v>25130</v>
      </c>
      <c r="B43" s="8" t="s">
        <v>125</v>
      </c>
      <c r="C43" s="8" t="s">
        <v>126</v>
      </c>
      <c r="D43" s="8" t="s">
        <v>112</v>
      </c>
      <c r="E43" s="8" t="s">
        <v>92</v>
      </c>
      <c r="F43" s="9">
        <v>799</v>
      </c>
      <c r="G43" s="10">
        <v>0.3</v>
      </c>
      <c r="H43" s="11">
        <f t="shared" si="2"/>
        <v>559</v>
      </c>
      <c r="I43" s="61">
        <v>0</v>
      </c>
      <c r="J43" s="31">
        <f t="shared" si="1"/>
        <v>0</v>
      </c>
    </row>
    <row r="44" spans="1:10" ht="13" x14ac:dyDescent="0.3">
      <c r="A44" s="8">
        <v>25135</v>
      </c>
      <c r="B44" s="8" t="s">
        <v>125</v>
      </c>
      <c r="C44" s="8" t="s">
        <v>126</v>
      </c>
      <c r="D44" s="8" t="s">
        <v>119</v>
      </c>
      <c r="E44" s="8" t="s">
        <v>92</v>
      </c>
      <c r="F44" s="9">
        <v>799</v>
      </c>
      <c r="G44" s="10">
        <v>0.3</v>
      </c>
      <c r="H44" s="11">
        <f t="shared" si="2"/>
        <v>559</v>
      </c>
      <c r="I44" s="61">
        <v>0</v>
      </c>
      <c r="J44" s="31">
        <f t="shared" si="1"/>
        <v>0</v>
      </c>
    </row>
    <row r="45" spans="1:10" ht="13" x14ac:dyDescent="0.3">
      <c r="A45" s="8">
        <v>25140</v>
      </c>
      <c r="B45" s="8" t="s">
        <v>125</v>
      </c>
      <c r="C45" s="8" t="s">
        <v>126</v>
      </c>
      <c r="D45" s="8" t="s">
        <v>113</v>
      </c>
      <c r="E45" s="8" t="s">
        <v>92</v>
      </c>
      <c r="F45" s="9">
        <v>799</v>
      </c>
      <c r="G45" s="10">
        <v>0.3</v>
      </c>
      <c r="H45" s="11">
        <f t="shared" si="2"/>
        <v>559</v>
      </c>
      <c r="I45" s="61">
        <v>0</v>
      </c>
      <c r="J45" s="31">
        <f t="shared" si="1"/>
        <v>0</v>
      </c>
    </row>
    <row r="46" spans="1:10" ht="13" x14ac:dyDescent="0.3">
      <c r="A46" s="8">
        <v>25145</v>
      </c>
      <c r="B46" s="8" t="s">
        <v>125</v>
      </c>
      <c r="C46" s="8" t="s">
        <v>126</v>
      </c>
      <c r="D46" s="8" t="s">
        <v>120</v>
      </c>
      <c r="E46" s="8" t="s">
        <v>92</v>
      </c>
      <c r="F46" s="9">
        <v>799</v>
      </c>
      <c r="G46" s="10">
        <v>0.3</v>
      </c>
      <c r="H46" s="11">
        <f t="shared" si="2"/>
        <v>559</v>
      </c>
      <c r="I46" s="61">
        <v>0</v>
      </c>
      <c r="J46" s="31">
        <f t="shared" si="1"/>
        <v>0</v>
      </c>
    </row>
    <row r="47" spans="1:10" ht="13" x14ac:dyDescent="0.3">
      <c r="A47" s="8">
        <v>25150</v>
      </c>
      <c r="B47" s="8" t="s">
        <v>125</v>
      </c>
      <c r="C47" s="8" t="s">
        <v>126</v>
      </c>
      <c r="D47" s="8" t="s">
        <v>114</v>
      </c>
      <c r="E47" s="8" t="s">
        <v>92</v>
      </c>
      <c r="F47" s="9">
        <v>799</v>
      </c>
      <c r="G47" s="10">
        <v>0.3</v>
      </c>
      <c r="H47" s="11">
        <f t="shared" si="2"/>
        <v>559</v>
      </c>
      <c r="I47" s="61">
        <v>0</v>
      </c>
      <c r="J47" s="31">
        <f t="shared" si="1"/>
        <v>0</v>
      </c>
    </row>
    <row r="48" spans="1:10" ht="13" x14ac:dyDescent="0.3">
      <c r="A48" s="8">
        <v>25155</v>
      </c>
      <c r="B48" s="8" t="s">
        <v>125</v>
      </c>
      <c r="C48" s="8" t="s">
        <v>126</v>
      </c>
      <c r="D48" s="8" t="s">
        <v>121</v>
      </c>
      <c r="E48" s="8" t="s">
        <v>92</v>
      </c>
      <c r="F48" s="9">
        <v>799</v>
      </c>
      <c r="G48" s="10">
        <v>0.3</v>
      </c>
      <c r="H48" s="11">
        <f t="shared" si="2"/>
        <v>559</v>
      </c>
      <c r="I48" s="61">
        <v>0</v>
      </c>
      <c r="J48" s="31">
        <f t="shared" si="1"/>
        <v>0</v>
      </c>
    </row>
    <row r="49" spans="1:10" ht="13" x14ac:dyDescent="0.3">
      <c r="A49" s="8">
        <v>25160</v>
      </c>
      <c r="B49" s="8" t="s">
        <v>125</v>
      </c>
      <c r="C49" s="8" t="s">
        <v>126</v>
      </c>
      <c r="D49" s="8" t="s">
        <v>115</v>
      </c>
      <c r="E49" s="8" t="s">
        <v>92</v>
      </c>
      <c r="F49" s="9">
        <v>799</v>
      </c>
      <c r="G49" s="10">
        <v>0.3</v>
      </c>
      <c r="H49" s="11">
        <f t="shared" si="2"/>
        <v>559</v>
      </c>
      <c r="I49" s="61">
        <v>0</v>
      </c>
      <c r="J49" s="31">
        <f t="shared" si="1"/>
        <v>0</v>
      </c>
    </row>
    <row r="50" spans="1:10" ht="13" x14ac:dyDescent="0.3">
      <c r="A50" s="8">
        <v>25165</v>
      </c>
      <c r="B50" s="8" t="s">
        <v>125</v>
      </c>
      <c r="C50" s="8" t="s">
        <v>126</v>
      </c>
      <c r="D50" s="8" t="s">
        <v>122</v>
      </c>
      <c r="E50" s="8" t="s">
        <v>92</v>
      </c>
      <c r="F50" s="9">
        <v>799</v>
      </c>
      <c r="G50" s="10">
        <v>0.3</v>
      </c>
      <c r="H50" s="11">
        <f t="shared" si="2"/>
        <v>559</v>
      </c>
      <c r="I50" s="61">
        <v>0</v>
      </c>
      <c r="J50" s="31">
        <f t="shared" si="1"/>
        <v>0</v>
      </c>
    </row>
    <row r="51" spans="1:10" ht="13" x14ac:dyDescent="0.3">
      <c r="A51" s="8">
        <v>25170</v>
      </c>
      <c r="B51" s="8" t="s">
        <v>125</v>
      </c>
      <c r="C51" s="8" t="s">
        <v>126</v>
      </c>
      <c r="D51" s="8" t="s">
        <v>116</v>
      </c>
      <c r="E51" s="8" t="s">
        <v>92</v>
      </c>
      <c r="F51" s="9">
        <v>799</v>
      </c>
      <c r="G51" s="10">
        <v>0.3</v>
      </c>
      <c r="H51" s="11">
        <f t="shared" si="2"/>
        <v>559</v>
      </c>
      <c r="I51" s="61">
        <v>0</v>
      </c>
      <c r="J51" s="31">
        <f t="shared" si="1"/>
        <v>0</v>
      </c>
    </row>
    <row r="52" spans="1:10" ht="13" x14ac:dyDescent="0.3">
      <c r="A52" s="8">
        <v>26110</v>
      </c>
      <c r="B52" s="8" t="s">
        <v>127</v>
      </c>
      <c r="C52" s="8" t="s">
        <v>8</v>
      </c>
      <c r="D52" s="8" t="s">
        <v>128</v>
      </c>
      <c r="E52" s="8" t="s">
        <v>92</v>
      </c>
      <c r="F52" s="9">
        <v>449</v>
      </c>
      <c r="G52" s="10">
        <v>0.3</v>
      </c>
      <c r="H52" s="11">
        <f t="shared" si="2"/>
        <v>314</v>
      </c>
      <c r="I52" s="61">
        <v>0</v>
      </c>
      <c r="J52" s="31">
        <f t="shared" si="1"/>
        <v>0</v>
      </c>
    </row>
    <row r="53" spans="1:10" ht="13" x14ac:dyDescent="0.3">
      <c r="A53" s="8">
        <v>26115</v>
      </c>
      <c r="B53" s="8" t="s">
        <v>127</v>
      </c>
      <c r="C53" s="8" t="s">
        <v>8</v>
      </c>
      <c r="D53" s="8" t="s">
        <v>129</v>
      </c>
      <c r="E53" s="8" t="s">
        <v>92</v>
      </c>
      <c r="F53" s="9">
        <v>449</v>
      </c>
      <c r="G53" s="10">
        <v>0.3</v>
      </c>
      <c r="H53" s="11">
        <f t="shared" si="2"/>
        <v>314</v>
      </c>
      <c r="I53" s="61">
        <v>0</v>
      </c>
      <c r="J53" s="31">
        <f t="shared" si="1"/>
        <v>0</v>
      </c>
    </row>
    <row r="54" spans="1:10" ht="13" x14ac:dyDescent="0.3">
      <c r="A54" s="8">
        <v>26120</v>
      </c>
      <c r="B54" s="8" t="s">
        <v>127</v>
      </c>
      <c r="C54" s="8" t="s">
        <v>8</v>
      </c>
      <c r="D54" s="8" t="s">
        <v>130</v>
      </c>
      <c r="E54" s="8" t="s">
        <v>92</v>
      </c>
      <c r="F54" s="9">
        <v>449</v>
      </c>
      <c r="G54" s="10">
        <v>0.3</v>
      </c>
      <c r="H54" s="11">
        <f t="shared" si="2"/>
        <v>314</v>
      </c>
      <c r="I54" s="61">
        <v>0</v>
      </c>
      <c r="J54" s="31">
        <f t="shared" si="1"/>
        <v>0</v>
      </c>
    </row>
    <row r="55" spans="1:10" ht="13" x14ac:dyDescent="0.3">
      <c r="A55" s="8">
        <v>26125</v>
      </c>
      <c r="B55" s="8" t="s">
        <v>127</v>
      </c>
      <c r="C55" s="8" t="s">
        <v>8</v>
      </c>
      <c r="D55" s="8" t="s">
        <v>131</v>
      </c>
      <c r="E55" s="8" t="s">
        <v>92</v>
      </c>
      <c r="F55" s="9">
        <v>449</v>
      </c>
      <c r="G55" s="10">
        <v>0.3</v>
      </c>
      <c r="H55" s="11">
        <f t="shared" si="2"/>
        <v>314</v>
      </c>
      <c r="I55" s="61">
        <v>0</v>
      </c>
      <c r="J55" s="31">
        <f t="shared" si="1"/>
        <v>0</v>
      </c>
    </row>
    <row r="56" spans="1:10" ht="13" x14ac:dyDescent="0.3">
      <c r="A56" s="8">
        <v>26130</v>
      </c>
      <c r="B56" s="8" t="s">
        <v>127</v>
      </c>
      <c r="C56" s="8" t="s">
        <v>8</v>
      </c>
      <c r="D56" s="8" t="s">
        <v>112</v>
      </c>
      <c r="E56" s="8" t="s">
        <v>92</v>
      </c>
      <c r="F56" s="9">
        <v>449</v>
      </c>
      <c r="G56" s="10">
        <v>0.3</v>
      </c>
      <c r="H56" s="11">
        <f t="shared" si="2"/>
        <v>314</v>
      </c>
      <c r="I56" s="61">
        <v>0</v>
      </c>
      <c r="J56" s="31">
        <f t="shared" si="1"/>
        <v>0</v>
      </c>
    </row>
    <row r="57" spans="1:10" ht="13" x14ac:dyDescent="0.3">
      <c r="A57" s="8">
        <v>26135</v>
      </c>
      <c r="B57" s="8" t="s">
        <v>127</v>
      </c>
      <c r="C57" s="8" t="s">
        <v>8</v>
      </c>
      <c r="D57" s="8" t="s">
        <v>119</v>
      </c>
      <c r="E57" s="8" t="s">
        <v>92</v>
      </c>
      <c r="F57" s="9">
        <v>449</v>
      </c>
      <c r="G57" s="10">
        <v>0.3</v>
      </c>
      <c r="H57" s="11">
        <f t="shared" si="2"/>
        <v>314</v>
      </c>
      <c r="I57" s="61">
        <v>0</v>
      </c>
      <c r="J57" s="31">
        <f t="shared" si="1"/>
        <v>0</v>
      </c>
    </row>
    <row r="58" spans="1:10" ht="13" x14ac:dyDescent="0.3">
      <c r="A58" s="8">
        <v>26140</v>
      </c>
      <c r="B58" s="8" t="s">
        <v>127</v>
      </c>
      <c r="C58" s="8" t="s">
        <v>8</v>
      </c>
      <c r="D58" s="8" t="s">
        <v>113</v>
      </c>
      <c r="E58" s="8" t="s">
        <v>92</v>
      </c>
      <c r="F58" s="9">
        <v>449</v>
      </c>
      <c r="G58" s="10">
        <v>0.3</v>
      </c>
      <c r="H58" s="11">
        <f t="shared" si="2"/>
        <v>314</v>
      </c>
      <c r="I58" s="61">
        <v>0</v>
      </c>
      <c r="J58" s="31">
        <f t="shared" si="1"/>
        <v>0</v>
      </c>
    </row>
    <row r="59" spans="1:10" ht="13" x14ac:dyDescent="0.3">
      <c r="A59" s="8">
        <v>26145</v>
      </c>
      <c r="B59" s="8" t="s">
        <v>127</v>
      </c>
      <c r="C59" s="8" t="s">
        <v>8</v>
      </c>
      <c r="D59" s="8" t="s">
        <v>120</v>
      </c>
      <c r="E59" s="8" t="s">
        <v>92</v>
      </c>
      <c r="F59" s="9">
        <v>449</v>
      </c>
      <c r="G59" s="10">
        <v>0.3</v>
      </c>
      <c r="H59" s="11">
        <f t="shared" si="2"/>
        <v>314</v>
      </c>
      <c r="I59" s="61">
        <v>0</v>
      </c>
      <c r="J59" s="31">
        <f t="shared" si="1"/>
        <v>0</v>
      </c>
    </row>
    <row r="60" spans="1:10" ht="13" x14ac:dyDescent="0.3">
      <c r="A60" s="8">
        <v>26150</v>
      </c>
      <c r="B60" s="8" t="s">
        <v>127</v>
      </c>
      <c r="C60" s="8" t="s">
        <v>8</v>
      </c>
      <c r="D60" s="8" t="s">
        <v>114</v>
      </c>
      <c r="E60" s="8" t="s">
        <v>92</v>
      </c>
      <c r="F60" s="9">
        <v>449</v>
      </c>
      <c r="G60" s="10">
        <v>0.3</v>
      </c>
      <c r="H60" s="11">
        <f t="shared" si="2"/>
        <v>314</v>
      </c>
      <c r="I60" s="61">
        <v>0</v>
      </c>
      <c r="J60" s="31">
        <f t="shared" si="1"/>
        <v>0</v>
      </c>
    </row>
    <row r="61" spans="1:10" ht="13" x14ac:dyDescent="0.3">
      <c r="A61" s="8">
        <v>26155</v>
      </c>
      <c r="B61" s="8" t="s">
        <v>127</v>
      </c>
      <c r="C61" s="8" t="s">
        <v>8</v>
      </c>
      <c r="D61" s="8" t="s">
        <v>121</v>
      </c>
      <c r="E61" s="8" t="s">
        <v>92</v>
      </c>
      <c r="F61" s="9">
        <v>449</v>
      </c>
      <c r="G61" s="10">
        <v>0.3</v>
      </c>
      <c r="H61" s="11">
        <f t="shared" si="2"/>
        <v>314</v>
      </c>
      <c r="I61" s="61">
        <v>0</v>
      </c>
      <c r="J61" s="31">
        <f t="shared" si="1"/>
        <v>0</v>
      </c>
    </row>
    <row r="62" spans="1:10" ht="13" x14ac:dyDescent="0.3">
      <c r="A62" s="8">
        <v>26160</v>
      </c>
      <c r="B62" s="8" t="s">
        <v>127</v>
      </c>
      <c r="C62" s="8" t="s">
        <v>8</v>
      </c>
      <c r="D62" s="8" t="s">
        <v>115</v>
      </c>
      <c r="E62" s="8" t="s">
        <v>92</v>
      </c>
      <c r="F62" s="9">
        <v>449</v>
      </c>
      <c r="G62" s="10">
        <v>0.3</v>
      </c>
      <c r="H62" s="11">
        <f t="shared" si="2"/>
        <v>314</v>
      </c>
      <c r="I62" s="61">
        <v>0</v>
      </c>
      <c r="J62" s="31">
        <f t="shared" si="1"/>
        <v>0</v>
      </c>
    </row>
    <row r="63" spans="1:10" ht="13" x14ac:dyDescent="0.3">
      <c r="A63" s="8">
        <v>27080</v>
      </c>
      <c r="B63" s="8" t="s">
        <v>132</v>
      </c>
      <c r="C63" s="8" t="s">
        <v>22</v>
      </c>
      <c r="D63" s="8" t="s">
        <v>133</v>
      </c>
      <c r="E63" s="8" t="s">
        <v>92</v>
      </c>
      <c r="F63" s="9">
        <v>199</v>
      </c>
      <c r="G63" s="10">
        <v>0.3</v>
      </c>
      <c r="H63" s="11">
        <f t="shared" si="2"/>
        <v>139</v>
      </c>
      <c r="I63" s="61">
        <v>0</v>
      </c>
      <c r="J63" s="31">
        <f t="shared" si="1"/>
        <v>0</v>
      </c>
    </row>
    <row r="64" spans="1:10" ht="13" x14ac:dyDescent="0.3">
      <c r="A64" s="8">
        <v>27090</v>
      </c>
      <c r="B64" s="8" t="s">
        <v>132</v>
      </c>
      <c r="C64" s="8" t="s">
        <v>22</v>
      </c>
      <c r="D64" s="8" t="s">
        <v>134</v>
      </c>
      <c r="E64" s="8" t="s">
        <v>92</v>
      </c>
      <c r="F64" s="9">
        <v>199</v>
      </c>
      <c r="G64" s="10">
        <v>0.3</v>
      </c>
      <c r="H64" s="11">
        <f t="shared" si="2"/>
        <v>139</v>
      </c>
      <c r="I64" s="61">
        <v>0</v>
      </c>
      <c r="J64" s="31">
        <f t="shared" si="1"/>
        <v>0</v>
      </c>
    </row>
    <row r="65" spans="1:10" ht="13" x14ac:dyDescent="0.3">
      <c r="A65" s="8">
        <v>27100</v>
      </c>
      <c r="B65" s="8" t="s">
        <v>132</v>
      </c>
      <c r="C65" s="8" t="s">
        <v>22</v>
      </c>
      <c r="D65" s="8" t="s">
        <v>135</v>
      </c>
      <c r="E65" s="8" t="s">
        <v>92</v>
      </c>
      <c r="F65" s="9">
        <v>199</v>
      </c>
      <c r="G65" s="10">
        <v>0.3</v>
      </c>
      <c r="H65" s="11">
        <f t="shared" si="2"/>
        <v>139</v>
      </c>
      <c r="I65" s="61">
        <v>0</v>
      </c>
      <c r="J65" s="31">
        <f t="shared" si="1"/>
        <v>0</v>
      </c>
    </row>
    <row r="66" spans="1:10" ht="13" x14ac:dyDescent="0.3">
      <c r="A66" s="8">
        <v>27105</v>
      </c>
      <c r="B66" s="8" t="s">
        <v>132</v>
      </c>
      <c r="C66" s="8" t="s">
        <v>22</v>
      </c>
      <c r="D66" s="8" t="s">
        <v>136</v>
      </c>
      <c r="E66" s="8" t="s">
        <v>92</v>
      </c>
      <c r="F66" s="9">
        <v>199</v>
      </c>
      <c r="G66" s="10">
        <v>0.3</v>
      </c>
      <c r="H66" s="11">
        <f t="shared" ref="H66:H76" si="3">ROUND(F66*(1-G66),0)</f>
        <v>139</v>
      </c>
      <c r="I66" s="61">
        <v>0</v>
      </c>
      <c r="J66" s="31">
        <f t="shared" si="1"/>
        <v>0</v>
      </c>
    </row>
    <row r="67" spans="1:10" ht="13" x14ac:dyDescent="0.3">
      <c r="A67" s="8">
        <v>27110</v>
      </c>
      <c r="B67" s="8" t="s">
        <v>132</v>
      </c>
      <c r="C67" s="8" t="s">
        <v>22</v>
      </c>
      <c r="D67" s="8" t="s">
        <v>128</v>
      </c>
      <c r="E67" s="8" t="s">
        <v>92</v>
      </c>
      <c r="F67" s="9">
        <v>199</v>
      </c>
      <c r="G67" s="10">
        <v>0.3</v>
      </c>
      <c r="H67" s="11">
        <f t="shared" si="3"/>
        <v>139</v>
      </c>
      <c r="I67" s="61">
        <v>0</v>
      </c>
      <c r="J67" s="31">
        <f t="shared" ref="J67:J76" si="4">H67*I67</f>
        <v>0</v>
      </c>
    </row>
    <row r="68" spans="1:10" ht="13" x14ac:dyDescent="0.3">
      <c r="A68" s="8">
        <v>27115</v>
      </c>
      <c r="B68" s="8" t="s">
        <v>132</v>
      </c>
      <c r="C68" s="8" t="s">
        <v>22</v>
      </c>
      <c r="D68" s="8" t="s">
        <v>129</v>
      </c>
      <c r="E68" s="8" t="s">
        <v>92</v>
      </c>
      <c r="F68" s="9">
        <v>199</v>
      </c>
      <c r="G68" s="10">
        <v>0.3</v>
      </c>
      <c r="H68" s="11">
        <f t="shared" si="3"/>
        <v>139</v>
      </c>
      <c r="I68" s="61">
        <v>0</v>
      </c>
      <c r="J68" s="31">
        <f t="shared" si="4"/>
        <v>0</v>
      </c>
    </row>
    <row r="69" spans="1:10" ht="13" x14ac:dyDescent="0.3">
      <c r="A69" s="8">
        <v>27120</v>
      </c>
      <c r="B69" s="8" t="s">
        <v>132</v>
      </c>
      <c r="C69" s="8" t="s">
        <v>22</v>
      </c>
      <c r="D69" s="8" t="s">
        <v>130</v>
      </c>
      <c r="E69" s="8" t="s">
        <v>92</v>
      </c>
      <c r="F69" s="9">
        <v>249</v>
      </c>
      <c r="G69" s="10">
        <v>0.3</v>
      </c>
      <c r="H69" s="11">
        <f t="shared" si="3"/>
        <v>174</v>
      </c>
      <c r="I69" s="61">
        <v>0</v>
      </c>
      <c r="J69" s="31">
        <f t="shared" si="4"/>
        <v>0</v>
      </c>
    </row>
    <row r="70" spans="1:10" ht="13" x14ac:dyDescent="0.3">
      <c r="A70" s="8">
        <v>27125</v>
      </c>
      <c r="B70" s="8" t="s">
        <v>132</v>
      </c>
      <c r="C70" s="8" t="s">
        <v>22</v>
      </c>
      <c r="D70" s="8" t="s">
        <v>131</v>
      </c>
      <c r="E70" s="8" t="s">
        <v>92</v>
      </c>
      <c r="F70" s="9">
        <v>249</v>
      </c>
      <c r="G70" s="10">
        <v>0.3</v>
      </c>
      <c r="H70" s="11">
        <f t="shared" si="3"/>
        <v>174</v>
      </c>
      <c r="I70" s="61">
        <v>0</v>
      </c>
      <c r="J70" s="31">
        <f t="shared" si="4"/>
        <v>0</v>
      </c>
    </row>
    <row r="71" spans="1:10" ht="13" x14ac:dyDescent="0.3">
      <c r="A71" s="8">
        <v>27130</v>
      </c>
      <c r="B71" s="8" t="s">
        <v>132</v>
      </c>
      <c r="C71" s="8" t="s">
        <v>22</v>
      </c>
      <c r="D71" s="8" t="s">
        <v>112</v>
      </c>
      <c r="E71" s="8" t="s">
        <v>92</v>
      </c>
      <c r="F71" s="9">
        <v>249</v>
      </c>
      <c r="G71" s="10">
        <v>0.3</v>
      </c>
      <c r="H71" s="11">
        <f t="shared" si="3"/>
        <v>174</v>
      </c>
      <c r="I71" s="61">
        <v>0</v>
      </c>
      <c r="J71" s="31">
        <f t="shared" si="4"/>
        <v>0</v>
      </c>
    </row>
    <row r="72" spans="1:10" ht="13" x14ac:dyDescent="0.3">
      <c r="A72" s="8">
        <v>27135</v>
      </c>
      <c r="B72" s="8" t="s">
        <v>132</v>
      </c>
      <c r="C72" s="8" t="s">
        <v>22</v>
      </c>
      <c r="D72" s="8" t="s">
        <v>119</v>
      </c>
      <c r="E72" s="8" t="s">
        <v>92</v>
      </c>
      <c r="F72" s="9">
        <v>249</v>
      </c>
      <c r="G72" s="10">
        <v>0.3</v>
      </c>
      <c r="H72" s="11">
        <f t="shared" si="3"/>
        <v>174</v>
      </c>
      <c r="I72" s="61">
        <v>0</v>
      </c>
      <c r="J72" s="31">
        <f t="shared" si="4"/>
        <v>0</v>
      </c>
    </row>
    <row r="73" spans="1:10" ht="13" x14ac:dyDescent="0.3">
      <c r="A73" s="8">
        <v>27140</v>
      </c>
      <c r="B73" s="8" t="s">
        <v>132</v>
      </c>
      <c r="C73" s="8" t="s">
        <v>22</v>
      </c>
      <c r="D73" s="8" t="s">
        <v>113</v>
      </c>
      <c r="E73" s="8" t="s">
        <v>92</v>
      </c>
      <c r="F73" s="9">
        <v>249</v>
      </c>
      <c r="G73" s="10">
        <v>0.3</v>
      </c>
      <c r="H73" s="11">
        <f t="shared" si="3"/>
        <v>174</v>
      </c>
      <c r="I73" s="61">
        <v>0</v>
      </c>
      <c r="J73" s="31">
        <f t="shared" si="4"/>
        <v>0</v>
      </c>
    </row>
    <row r="74" spans="1:10" ht="13" x14ac:dyDescent="0.3">
      <c r="A74" s="8">
        <v>27145</v>
      </c>
      <c r="B74" s="8" t="s">
        <v>132</v>
      </c>
      <c r="C74" s="8" t="s">
        <v>22</v>
      </c>
      <c r="D74" s="8" t="s">
        <v>120</v>
      </c>
      <c r="E74" s="8" t="s">
        <v>92</v>
      </c>
      <c r="F74" s="9">
        <v>249</v>
      </c>
      <c r="G74" s="10">
        <v>0.3</v>
      </c>
      <c r="H74" s="11">
        <f t="shared" si="3"/>
        <v>174</v>
      </c>
      <c r="I74" s="61">
        <v>0</v>
      </c>
      <c r="J74" s="31">
        <f t="shared" si="4"/>
        <v>0</v>
      </c>
    </row>
    <row r="75" spans="1:10" ht="13" x14ac:dyDescent="0.3">
      <c r="A75" s="8">
        <v>27150</v>
      </c>
      <c r="B75" s="8" t="s">
        <v>132</v>
      </c>
      <c r="C75" s="8" t="s">
        <v>22</v>
      </c>
      <c r="D75" s="8" t="s">
        <v>114</v>
      </c>
      <c r="E75" s="8" t="s">
        <v>92</v>
      </c>
      <c r="F75" s="9">
        <v>249</v>
      </c>
      <c r="G75" s="10">
        <v>0.3</v>
      </c>
      <c r="H75" s="11">
        <f t="shared" si="3"/>
        <v>174</v>
      </c>
      <c r="I75" s="61">
        <v>0</v>
      </c>
      <c r="J75" s="31">
        <f t="shared" si="4"/>
        <v>0</v>
      </c>
    </row>
    <row r="76" spans="1:10" ht="13" x14ac:dyDescent="0.3">
      <c r="A76" s="8">
        <v>27155</v>
      </c>
      <c r="B76" s="8" t="s">
        <v>132</v>
      </c>
      <c r="C76" s="8" t="s">
        <v>22</v>
      </c>
      <c r="D76" s="8" t="s">
        <v>121</v>
      </c>
      <c r="E76" s="8" t="s">
        <v>92</v>
      </c>
      <c r="F76" s="9">
        <v>249</v>
      </c>
      <c r="G76" s="10">
        <v>0.3</v>
      </c>
      <c r="H76" s="11">
        <f t="shared" si="3"/>
        <v>174</v>
      </c>
      <c r="I76" s="61">
        <v>0</v>
      </c>
      <c r="J76" s="31">
        <f t="shared" si="4"/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J16"/>
  <sheetViews>
    <sheetView zoomScaleNormal="100" workbookViewId="0">
      <selection activeCell="I15" sqref="I15"/>
    </sheetView>
  </sheetViews>
  <sheetFormatPr defaultColWidth="11.54296875" defaultRowHeight="12.5" x14ac:dyDescent="0.25"/>
  <cols>
    <col min="2" max="2" width="34.08984375" customWidth="1"/>
    <col min="3" max="3" width="8.08984375" customWidth="1"/>
    <col min="5" max="5" width="7.453125" customWidth="1"/>
    <col min="6" max="6" width="9.453125" customWidth="1"/>
    <col min="7" max="7" width="8.08984375" customWidth="1"/>
    <col min="8" max="8" width="12.7265625" customWidth="1"/>
    <col min="1018" max="1024" width="8.6328125" customWidth="1"/>
  </cols>
  <sheetData>
    <row r="1" spans="1:10" ht="13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59</v>
      </c>
      <c r="F1" s="2" t="s">
        <v>4</v>
      </c>
      <c r="G1" s="2" t="s">
        <v>5</v>
      </c>
      <c r="H1" s="3" t="s">
        <v>60</v>
      </c>
      <c r="I1" s="24" t="s">
        <v>391</v>
      </c>
      <c r="J1" s="24" t="s">
        <v>392</v>
      </c>
    </row>
    <row r="2" spans="1:10" ht="13" x14ac:dyDescent="0.3">
      <c r="A2" s="4">
        <v>68310</v>
      </c>
      <c r="B2" s="4" t="s">
        <v>137</v>
      </c>
      <c r="C2" s="4" t="s">
        <v>22</v>
      </c>
      <c r="D2" s="4" t="s">
        <v>138</v>
      </c>
      <c r="E2" s="4" t="s">
        <v>92</v>
      </c>
      <c r="F2" s="5">
        <v>49</v>
      </c>
      <c r="G2" s="6">
        <v>0.3</v>
      </c>
      <c r="H2" s="7">
        <f t="shared" ref="H2:H16" si="0">ROUND(F2*(1-G2),0)</f>
        <v>34</v>
      </c>
      <c r="I2" s="58">
        <v>0</v>
      </c>
      <c r="J2" s="25">
        <f>H2*I2</f>
        <v>0</v>
      </c>
    </row>
    <row r="3" spans="1:10" ht="13" x14ac:dyDescent="0.3">
      <c r="A3" s="8">
        <v>68299</v>
      </c>
      <c r="B3" s="8" t="s">
        <v>139</v>
      </c>
      <c r="C3" s="8" t="s">
        <v>22</v>
      </c>
      <c r="D3" s="8" t="s">
        <v>138</v>
      </c>
      <c r="E3" s="8" t="s">
        <v>92</v>
      </c>
      <c r="F3" s="9">
        <v>149</v>
      </c>
      <c r="G3" s="10">
        <v>0.3</v>
      </c>
      <c r="H3" s="11">
        <f t="shared" si="0"/>
        <v>104</v>
      </c>
      <c r="I3" s="58">
        <v>0</v>
      </c>
      <c r="J3" s="25">
        <f t="shared" ref="J3:J16" si="1">H3*I3</f>
        <v>0</v>
      </c>
    </row>
    <row r="4" spans="1:10" ht="13" x14ac:dyDescent="0.3">
      <c r="A4" s="8">
        <v>68366</v>
      </c>
      <c r="B4" s="8" t="s">
        <v>140</v>
      </c>
      <c r="C4" s="8" t="s">
        <v>75</v>
      </c>
      <c r="D4" s="8" t="s">
        <v>141</v>
      </c>
      <c r="E4" s="8" t="s">
        <v>102</v>
      </c>
      <c r="F4" s="9">
        <v>299</v>
      </c>
      <c r="G4" s="10">
        <v>0.3</v>
      </c>
      <c r="H4" s="11">
        <f t="shared" si="0"/>
        <v>209</v>
      </c>
      <c r="I4" s="58">
        <v>0</v>
      </c>
      <c r="J4" s="25">
        <f t="shared" si="1"/>
        <v>0</v>
      </c>
    </row>
    <row r="5" spans="1:10" ht="13" x14ac:dyDescent="0.3">
      <c r="A5" s="8">
        <v>68350</v>
      </c>
      <c r="B5" s="8" t="s">
        <v>140</v>
      </c>
      <c r="C5" s="8" t="s">
        <v>62</v>
      </c>
      <c r="D5" s="8" t="s">
        <v>141</v>
      </c>
      <c r="E5" s="8" t="s">
        <v>102</v>
      </c>
      <c r="F5" s="9">
        <v>299</v>
      </c>
      <c r="G5" s="10">
        <v>0.3</v>
      </c>
      <c r="H5" s="11">
        <f t="shared" si="0"/>
        <v>209</v>
      </c>
      <c r="I5" s="58">
        <v>0</v>
      </c>
      <c r="J5" s="25">
        <f t="shared" si="1"/>
        <v>0</v>
      </c>
    </row>
    <row r="6" spans="1:10" ht="13" x14ac:dyDescent="0.3">
      <c r="A6" s="8">
        <v>68391</v>
      </c>
      <c r="B6" s="8" t="s">
        <v>140</v>
      </c>
      <c r="C6" s="8" t="s">
        <v>71</v>
      </c>
      <c r="D6" s="8" t="s">
        <v>141</v>
      </c>
      <c r="E6" s="8" t="s">
        <v>102</v>
      </c>
      <c r="F6" s="9">
        <v>299</v>
      </c>
      <c r="G6" s="10">
        <v>0.3</v>
      </c>
      <c r="H6" s="11">
        <f t="shared" si="0"/>
        <v>209</v>
      </c>
      <c r="I6" s="58">
        <v>0</v>
      </c>
      <c r="J6" s="25">
        <f t="shared" si="1"/>
        <v>0</v>
      </c>
    </row>
    <row r="7" spans="1:10" ht="13" x14ac:dyDescent="0.3">
      <c r="A7" s="8">
        <v>68162</v>
      </c>
      <c r="B7" s="8" t="s">
        <v>142</v>
      </c>
      <c r="C7" s="8" t="s">
        <v>71</v>
      </c>
      <c r="D7" s="8" t="s">
        <v>143</v>
      </c>
      <c r="E7" s="8" t="s">
        <v>102</v>
      </c>
      <c r="F7" s="9">
        <v>699</v>
      </c>
      <c r="G7" s="10">
        <v>0.3</v>
      </c>
      <c r="H7" s="11">
        <f t="shared" si="0"/>
        <v>489</v>
      </c>
      <c r="I7" s="58">
        <v>0</v>
      </c>
      <c r="J7" s="25">
        <f t="shared" si="1"/>
        <v>0</v>
      </c>
    </row>
    <row r="8" spans="1:10" ht="13" x14ac:dyDescent="0.3">
      <c r="A8" s="8">
        <v>68847</v>
      </c>
      <c r="B8" s="8" t="s">
        <v>144</v>
      </c>
      <c r="C8" s="8" t="s">
        <v>22</v>
      </c>
      <c r="D8" s="8" t="s">
        <v>145</v>
      </c>
      <c r="E8" s="8" t="s">
        <v>102</v>
      </c>
      <c r="F8" s="9">
        <v>299</v>
      </c>
      <c r="G8" s="10">
        <v>0.3</v>
      </c>
      <c r="H8" s="11">
        <f t="shared" si="0"/>
        <v>209</v>
      </c>
      <c r="I8" s="58">
        <v>0</v>
      </c>
      <c r="J8" s="25">
        <f t="shared" si="1"/>
        <v>0</v>
      </c>
    </row>
    <row r="9" spans="1:10" ht="13" x14ac:dyDescent="0.3">
      <c r="A9" s="8">
        <v>68379</v>
      </c>
      <c r="B9" s="8" t="s">
        <v>146</v>
      </c>
      <c r="C9" s="8" t="s">
        <v>124</v>
      </c>
      <c r="D9" s="8" t="s">
        <v>141</v>
      </c>
      <c r="E9" s="8" t="s">
        <v>102</v>
      </c>
      <c r="F9" s="9">
        <v>349</v>
      </c>
      <c r="G9" s="10">
        <v>0.3</v>
      </c>
      <c r="H9" s="11">
        <f t="shared" si="0"/>
        <v>244</v>
      </c>
      <c r="I9" s="58">
        <v>0</v>
      </c>
      <c r="J9" s="25">
        <f t="shared" si="1"/>
        <v>0</v>
      </c>
    </row>
    <row r="10" spans="1:10" ht="13" x14ac:dyDescent="0.3">
      <c r="A10" s="8">
        <v>68383</v>
      </c>
      <c r="B10" s="8" t="s">
        <v>147</v>
      </c>
      <c r="C10" s="8" t="s">
        <v>22</v>
      </c>
      <c r="D10" s="8" t="s">
        <v>138</v>
      </c>
      <c r="E10" s="8" t="s">
        <v>102</v>
      </c>
      <c r="F10" s="9">
        <v>199</v>
      </c>
      <c r="G10" s="10">
        <v>0.3</v>
      </c>
      <c r="H10" s="11">
        <f t="shared" si="0"/>
        <v>139</v>
      </c>
      <c r="I10" s="58">
        <v>0</v>
      </c>
      <c r="J10" s="25">
        <f t="shared" si="1"/>
        <v>0</v>
      </c>
    </row>
    <row r="11" spans="1:10" ht="13" x14ac:dyDescent="0.3">
      <c r="A11" s="8">
        <v>68840</v>
      </c>
      <c r="B11" s="8" t="s">
        <v>148</v>
      </c>
      <c r="C11" s="8" t="s">
        <v>22</v>
      </c>
      <c r="D11" s="8" t="s">
        <v>138</v>
      </c>
      <c r="E11" s="8" t="s">
        <v>102</v>
      </c>
      <c r="F11" s="9">
        <v>299</v>
      </c>
      <c r="G11" s="10">
        <v>0.3</v>
      </c>
      <c r="H11" s="11">
        <f t="shared" si="0"/>
        <v>209</v>
      </c>
      <c r="I11" s="58">
        <v>0</v>
      </c>
      <c r="J11" s="25">
        <f t="shared" si="1"/>
        <v>0</v>
      </c>
    </row>
    <row r="12" spans="1:10" ht="13" x14ac:dyDescent="0.3">
      <c r="A12" s="8">
        <v>78090</v>
      </c>
      <c r="B12" s="8" t="s">
        <v>149</v>
      </c>
      <c r="C12" s="8" t="s">
        <v>124</v>
      </c>
      <c r="D12" s="8" t="s">
        <v>134</v>
      </c>
      <c r="E12" s="8" t="s">
        <v>92</v>
      </c>
      <c r="F12" s="9">
        <v>499</v>
      </c>
      <c r="G12" s="10">
        <v>0.3</v>
      </c>
      <c r="H12" s="11">
        <f t="shared" si="0"/>
        <v>349</v>
      </c>
      <c r="I12" s="58">
        <v>0</v>
      </c>
      <c r="J12" s="25">
        <f t="shared" si="1"/>
        <v>0</v>
      </c>
    </row>
    <row r="13" spans="1:10" ht="13" x14ac:dyDescent="0.3">
      <c r="A13" s="8">
        <v>78100</v>
      </c>
      <c r="B13" s="8" t="s">
        <v>150</v>
      </c>
      <c r="C13" s="8" t="s">
        <v>124</v>
      </c>
      <c r="D13" s="8" t="s">
        <v>135</v>
      </c>
      <c r="E13" s="8" t="s">
        <v>92</v>
      </c>
      <c r="F13" s="9">
        <v>499</v>
      </c>
      <c r="G13" s="10">
        <v>0.3</v>
      </c>
      <c r="H13" s="11">
        <f t="shared" si="0"/>
        <v>349</v>
      </c>
      <c r="I13" s="58">
        <v>0</v>
      </c>
      <c r="J13" s="25">
        <f t="shared" si="1"/>
        <v>0</v>
      </c>
    </row>
    <row r="14" spans="1:10" ht="13" x14ac:dyDescent="0.3">
      <c r="A14" s="8">
        <v>78110</v>
      </c>
      <c r="B14" s="8" t="s">
        <v>151</v>
      </c>
      <c r="C14" s="8" t="s">
        <v>124</v>
      </c>
      <c r="D14" s="8" t="s">
        <v>128</v>
      </c>
      <c r="E14" s="8" t="s">
        <v>92</v>
      </c>
      <c r="F14" s="9">
        <v>499</v>
      </c>
      <c r="G14" s="10">
        <v>0.3</v>
      </c>
      <c r="H14" s="11">
        <f t="shared" si="0"/>
        <v>349</v>
      </c>
      <c r="I14" s="58">
        <v>0</v>
      </c>
      <c r="J14" s="25">
        <f t="shared" si="1"/>
        <v>0</v>
      </c>
    </row>
    <row r="15" spans="1:10" ht="13" x14ac:dyDescent="0.3">
      <c r="A15" s="8">
        <v>78120</v>
      </c>
      <c r="B15" s="8" t="s">
        <v>152</v>
      </c>
      <c r="C15" s="8" t="s">
        <v>124</v>
      </c>
      <c r="D15" s="8" t="s">
        <v>130</v>
      </c>
      <c r="E15" s="8" t="s">
        <v>92</v>
      </c>
      <c r="F15" s="9">
        <v>499</v>
      </c>
      <c r="G15" s="10">
        <v>0.3</v>
      </c>
      <c r="H15" s="11">
        <f t="shared" si="0"/>
        <v>349</v>
      </c>
      <c r="I15" s="58">
        <v>0</v>
      </c>
      <c r="J15" s="25">
        <f t="shared" si="1"/>
        <v>0</v>
      </c>
    </row>
    <row r="16" spans="1:10" ht="13" x14ac:dyDescent="0.3">
      <c r="A16" s="8">
        <v>78130</v>
      </c>
      <c r="B16" s="8" t="s">
        <v>153</v>
      </c>
      <c r="C16" s="8" t="s">
        <v>124</v>
      </c>
      <c r="D16" s="8" t="s">
        <v>112</v>
      </c>
      <c r="E16" s="8" t="s">
        <v>92</v>
      </c>
      <c r="F16" s="9">
        <v>499</v>
      </c>
      <c r="G16" s="10">
        <v>0.3</v>
      </c>
      <c r="H16" s="11">
        <f t="shared" si="0"/>
        <v>349</v>
      </c>
      <c r="I16" s="58">
        <v>0</v>
      </c>
      <c r="J16" s="25">
        <f t="shared" si="1"/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M94"/>
  <sheetViews>
    <sheetView topLeftCell="B9" zoomScaleNormal="100" workbookViewId="0">
      <selection activeCell="L48" sqref="L48"/>
    </sheetView>
  </sheetViews>
  <sheetFormatPr defaultColWidth="11.54296875" defaultRowHeight="12.5" x14ac:dyDescent="0.25"/>
  <cols>
    <col min="1" max="1" width="10.54296875" customWidth="1"/>
    <col min="2" max="2" width="10.36328125" customWidth="1"/>
    <col min="3" max="3" width="26.6328125" customWidth="1"/>
    <col min="4" max="4" width="10.08984375" customWidth="1"/>
    <col min="5" max="5" width="7.1796875" customWidth="1"/>
    <col min="6" max="6" width="7.81640625" customWidth="1"/>
    <col min="7" max="8" width="9.54296875" customWidth="1"/>
    <col min="9" max="9" width="9.453125" customWidth="1"/>
    <col min="11" max="11" width="12.7265625" customWidth="1"/>
    <col min="1020" max="1026" width="8.6328125" customWidth="1"/>
  </cols>
  <sheetData>
    <row r="1" spans="1:13" ht="13" x14ac:dyDescent="0.3">
      <c r="A1" s="1" t="s">
        <v>154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59</v>
      </c>
      <c r="G1" s="2" t="s">
        <v>398</v>
      </c>
      <c r="H1" s="2" t="s">
        <v>399</v>
      </c>
      <c r="I1" s="2" t="s">
        <v>4</v>
      </c>
      <c r="J1" s="2" t="s">
        <v>5</v>
      </c>
      <c r="K1" s="3" t="s">
        <v>60</v>
      </c>
      <c r="L1" s="24" t="s">
        <v>391</v>
      </c>
      <c r="M1" s="24" t="s">
        <v>392</v>
      </c>
    </row>
    <row r="2" spans="1:13" ht="13" x14ac:dyDescent="0.3">
      <c r="A2" s="4" t="s">
        <v>155</v>
      </c>
      <c r="B2" s="4" t="s">
        <v>58</v>
      </c>
      <c r="C2" s="4" t="s">
        <v>58</v>
      </c>
      <c r="D2" s="4" t="s">
        <v>58</v>
      </c>
      <c r="E2" s="4" t="s">
        <v>58</v>
      </c>
      <c r="F2" s="4" t="s">
        <v>58</v>
      </c>
      <c r="G2" s="4"/>
      <c r="H2" s="4"/>
      <c r="I2" s="4" t="s">
        <v>58</v>
      </c>
      <c r="J2" s="19"/>
      <c r="K2" s="20"/>
      <c r="L2" s="58">
        <v>0</v>
      </c>
      <c r="M2" s="25">
        <f t="shared" ref="M2:M33" si="0">ROUND(K2*L2,0)</f>
        <v>0</v>
      </c>
    </row>
    <row r="3" spans="1:13" ht="13" x14ac:dyDescent="0.3">
      <c r="A3" s="8" t="s">
        <v>58</v>
      </c>
      <c r="B3" s="8">
        <v>60604</v>
      </c>
      <c r="C3" s="8" t="s">
        <v>156</v>
      </c>
      <c r="D3" s="8" t="s">
        <v>8</v>
      </c>
      <c r="E3" s="8" t="s">
        <v>157</v>
      </c>
      <c r="F3" s="8" t="s">
        <v>102</v>
      </c>
      <c r="G3" s="8"/>
      <c r="H3" s="8"/>
      <c r="I3" s="9">
        <v>219</v>
      </c>
      <c r="J3" s="10">
        <v>0.3</v>
      </c>
      <c r="K3" s="11">
        <f>I3*(1-J3)</f>
        <v>153.29999999999998</v>
      </c>
      <c r="L3" s="58">
        <v>0</v>
      </c>
      <c r="M3" s="25">
        <f t="shared" si="0"/>
        <v>0</v>
      </c>
    </row>
    <row r="4" spans="1:13" ht="13" x14ac:dyDescent="0.3">
      <c r="A4" s="8" t="s">
        <v>158</v>
      </c>
      <c r="B4" s="8" t="s">
        <v>58</v>
      </c>
      <c r="C4" s="8" t="s">
        <v>58</v>
      </c>
      <c r="D4" s="8" t="s">
        <v>58</v>
      </c>
      <c r="E4" s="8" t="s">
        <v>58</v>
      </c>
      <c r="F4" s="8" t="s">
        <v>58</v>
      </c>
      <c r="G4" s="8"/>
      <c r="H4" s="8"/>
      <c r="I4" s="9" t="s">
        <v>58</v>
      </c>
      <c r="J4" s="10"/>
      <c r="K4" s="11"/>
      <c r="L4" s="58">
        <v>0</v>
      </c>
      <c r="M4" s="25">
        <f t="shared" si="0"/>
        <v>0</v>
      </c>
    </row>
    <row r="5" spans="1:13" ht="13" x14ac:dyDescent="0.3">
      <c r="A5" s="8" t="s">
        <v>159</v>
      </c>
      <c r="B5" s="8" t="s">
        <v>58</v>
      </c>
      <c r="C5" s="8" t="s">
        <v>58</v>
      </c>
      <c r="D5" s="8" t="s">
        <v>58</v>
      </c>
      <c r="E5" s="8" t="s">
        <v>58</v>
      </c>
      <c r="F5" s="8" t="s">
        <v>58</v>
      </c>
      <c r="G5" s="8"/>
      <c r="H5" s="8"/>
      <c r="I5" s="9" t="s">
        <v>58</v>
      </c>
      <c r="J5" s="10"/>
      <c r="K5" s="11"/>
      <c r="L5" s="58">
        <v>0</v>
      </c>
      <c r="M5" s="25">
        <f t="shared" si="0"/>
        <v>0</v>
      </c>
    </row>
    <row r="6" spans="1:13" ht="13" x14ac:dyDescent="0.3">
      <c r="A6" s="8" t="s">
        <v>58</v>
      </c>
      <c r="B6" s="8">
        <v>63652</v>
      </c>
      <c r="C6" s="8" t="s">
        <v>160</v>
      </c>
      <c r="D6" s="8" t="s">
        <v>161</v>
      </c>
      <c r="E6" s="8" t="s">
        <v>162</v>
      </c>
      <c r="F6" s="8" t="s">
        <v>102</v>
      </c>
      <c r="G6" s="8"/>
      <c r="H6" s="8"/>
      <c r="I6" s="9">
        <v>199</v>
      </c>
      <c r="J6" s="10">
        <v>0.3</v>
      </c>
      <c r="K6" s="11">
        <f>I6*(1-J6)</f>
        <v>139.29999999999998</v>
      </c>
      <c r="L6" s="58">
        <v>0</v>
      </c>
      <c r="M6" s="25">
        <f t="shared" si="0"/>
        <v>0</v>
      </c>
    </row>
    <row r="7" spans="1:13" ht="13" x14ac:dyDescent="0.3">
      <c r="A7" s="8" t="s">
        <v>58</v>
      </c>
      <c r="B7" s="8">
        <v>63659</v>
      </c>
      <c r="C7" s="8" t="s">
        <v>163</v>
      </c>
      <c r="D7" s="8" t="s">
        <v>161</v>
      </c>
      <c r="E7" s="8" t="s">
        <v>164</v>
      </c>
      <c r="F7" s="8" t="s">
        <v>102</v>
      </c>
      <c r="G7" s="8"/>
      <c r="H7" s="8"/>
      <c r="I7" s="9">
        <v>499</v>
      </c>
      <c r="J7" s="10">
        <v>0.3</v>
      </c>
      <c r="K7" s="11">
        <f>I7*(1-J7)</f>
        <v>349.29999999999995</v>
      </c>
      <c r="L7" s="58">
        <v>0</v>
      </c>
      <c r="M7" s="25">
        <f t="shared" si="0"/>
        <v>0</v>
      </c>
    </row>
    <row r="8" spans="1:13" ht="13" x14ac:dyDescent="0.3">
      <c r="A8" s="8" t="s">
        <v>58</v>
      </c>
      <c r="B8" s="8">
        <v>63657</v>
      </c>
      <c r="C8" s="8" t="s">
        <v>165</v>
      </c>
      <c r="D8" s="8" t="s">
        <v>58</v>
      </c>
      <c r="E8" s="8" t="s">
        <v>9</v>
      </c>
      <c r="F8" s="8" t="s">
        <v>102</v>
      </c>
      <c r="G8" s="8"/>
      <c r="H8" s="8"/>
      <c r="I8" s="9">
        <v>69</v>
      </c>
      <c r="J8" s="10">
        <v>0.3</v>
      </c>
      <c r="K8" s="11">
        <f>I8*(1-J8)</f>
        <v>48.3</v>
      </c>
      <c r="L8" s="58">
        <v>0</v>
      </c>
      <c r="M8" s="25">
        <f t="shared" si="0"/>
        <v>0</v>
      </c>
    </row>
    <row r="9" spans="1:13" ht="13" x14ac:dyDescent="0.3">
      <c r="A9" s="8" t="s">
        <v>58</v>
      </c>
      <c r="B9" s="8" t="s">
        <v>58</v>
      </c>
      <c r="C9" s="8" t="s">
        <v>58</v>
      </c>
      <c r="D9" s="8" t="s">
        <v>58</v>
      </c>
      <c r="E9" s="8" t="s">
        <v>58</v>
      </c>
      <c r="F9" s="8" t="s">
        <v>58</v>
      </c>
      <c r="G9" s="8"/>
      <c r="H9" s="8"/>
      <c r="I9" s="9" t="s">
        <v>58</v>
      </c>
      <c r="J9" s="10"/>
      <c r="K9" s="11"/>
      <c r="L9" s="58">
        <v>0</v>
      </c>
      <c r="M9" s="25">
        <f t="shared" si="0"/>
        <v>0</v>
      </c>
    </row>
    <row r="10" spans="1:13" ht="13" x14ac:dyDescent="0.3">
      <c r="A10" s="8" t="s">
        <v>58</v>
      </c>
      <c r="B10" s="8">
        <v>63008</v>
      </c>
      <c r="C10" s="8" t="s">
        <v>166</v>
      </c>
      <c r="D10" s="8" t="s">
        <v>167</v>
      </c>
      <c r="E10" s="8" t="s">
        <v>168</v>
      </c>
      <c r="F10" s="8" t="s">
        <v>102</v>
      </c>
      <c r="G10" s="8"/>
      <c r="H10" s="8"/>
      <c r="I10" s="9">
        <v>1099</v>
      </c>
      <c r="J10" s="10">
        <v>0.3</v>
      </c>
      <c r="K10" s="11">
        <f t="shared" ref="K10:K25" si="1">I10*(1-J10)</f>
        <v>769.3</v>
      </c>
      <c r="L10" s="58">
        <v>0</v>
      </c>
      <c r="M10" s="25">
        <f t="shared" si="0"/>
        <v>0</v>
      </c>
    </row>
    <row r="11" spans="1:13" ht="13" x14ac:dyDescent="0.3">
      <c r="A11" s="8" t="s">
        <v>58</v>
      </c>
      <c r="B11" s="8">
        <v>63007</v>
      </c>
      <c r="C11" s="8" t="s">
        <v>169</v>
      </c>
      <c r="D11" s="8" t="s">
        <v>126</v>
      </c>
      <c r="E11" s="8" t="s">
        <v>168</v>
      </c>
      <c r="F11" s="8" t="s">
        <v>102</v>
      </c>
      <c r="G11" s="8"/>
      <c r="H11" s="8"/>
      <c r="I11" s="9">
        <v>1099</v>
      </c>
      <c r="J11" s="10">
        <v>0.3</v>
      </c>
      <c r="K11" s="11">
        <f t="shared" si="1"/>
        <v>769.3</v>
      </c>
      <c r="L11" s="58">
        <v>0</v>
      </c>
      <c r="M11" s="25">
        <f t="shared" si="0"/>
        <v>0</v>
      </c>
    </row>
    <row r="12" spans="1:13" ht="13" x14ac:dyDescent="0.3">
      <c r="A12" s="8" t="s">
        <v>58</v>
      </c>
      <c r="B12" s="8">
        <v>63006</v>
      </c>
      <c r="C12" s="8" t="s">
        <v>170</v>
      </c>
      <c r="D12" s="8" t="s">
        <v>124</v>
      </c>
      <c r="E12" s="8" t="s">
        <v>168</v>
      </c>
      <c r="F12" s="8" t="s">
        <v>102</v>
      </c>
      <c r="G12" s="8"/>
      <c r="H12" s="8"/>
      <c r="I12" s="9">
        <v>1099</v>
      </c>
      <c r="J12" s="10">
        <v>0.3</v>
      </c>
      <c r="K12" s="11">
        <f t="shared" si="1"/>
        <v>769.3</v>
      </c>
      <c r="L12" s="58">
        <v>0</v>
      </c>
      <c r="M12" s="25">
        <f t="shared" si="0"/>
        <v>0</v>
      </c>
    </row>
    <row r="13" spans="1:13" ht="13" x14ac:dyDescent="0.3">
      <c r="A13" s="8" t="s">
        <v>58</v>
      </c>
      <c r="B13" s="8">
        <v>63906</v>
      </c>
      <c r="C13" s="8" t="s">
        <v>171</v>
      </c>
      <c r="D13" s="8" t="s">
        <v>31</v>
      </c>
      <c r="E13" s="8" t="s">
        <v>168</v>
      </c>
      <c r="F13" s="8" t="s">
        <v>102</v>
      </c>
      <c r="G13" s="8"/>
      <c r="H13" s="8"/>
      <c r="I13" s="9">
        <v>1099</v>
      </c>
      <c r="J13" s="10">
        <v>0.3</v>
      </c>
      <c r="K13" s="11">
        <f t="shared" si="1"/>
        <v>769.3</v>
      </c>
      <c r="L13" s="58">
        <v>0</v>
      </c>
      <c r="M13" s="25">
        <f t="shared" si="0"/>
        <v>0</v>
      </c>
    </row>
    <row r="14" spans="1:13" ht="13" x14ac:dyDescent="0.3">
      <c r="A14" s="8" t="s">
        <v>58</v>
      </c>
      <c r="B14" s="8">
        <v>63000</v>
      </c>
      <c r="C14" s="8" t="s">
        <v>172</v>
      </c>
      <c r="D14" s="8" t="s">
        <v>167</v>
      </c>
      <c r="E14" s="8" t="s">
        <v>173</v>
      </c>
      <c r="F14" s="8" t="s">
        <v>102</v>
      </c>
      <c r="G14" s="8"/>
      <c r="H14" s="8"/>
      <c r="I14" s="9">
        <v>1999</v>
      </c>
      <c r="J14" s="10">
        <v>0.3</v>
      </c>
      <c r="K14" s="11">
        <f t="shared" si="1"/>
        <v>1399.3</v>
      </c>
      <c r="L14" s="58">
        <v>0</v>
      </c>
      <c r="M14" s="25">
        <f t="shared" si="0"/>
        <v>0</v>
      </c>
    </row>
    <row r="15" spans="1:13" ht="13" x14ac:dyDescent="0.3">
      <c r="A15" s="8" t="s">
        <v>58</v>
      </c>
      <c r="B15" s="8">
        <v>63004</v>
      </c>
      <c r="C15" s="8" t="s">
        <v>174</v>
      </c>
      <c r="D15" s="8" t="s">
        <v>167</v>
      </c>
      <c r="E15" s="8" t="s">
        <v>173</v>
      </c>
      <c r="F15" s="8" t="s">
        <v>102</v>
      </c>
      <c r="G15" s="8"/>
      <c r="H15" s="8"/>
      <c r="I15" s="9">
        <v>1795</v>
      </c>
      <c r="J15" s="10">
        <v>0.3</v>
      </c>
      <c r="K15" s="11">
        <f t="shared" si="1"/>
        <v>1256.5</v>
      </c>
      <c r="L15" s="58">
        <v>0</v>
      </c>
      <c r="M15" s="25">
        <f t="shared" si="0"/>
        <v>0</v>
      </c>
    </row>
    <row r="16" spans="1:13" ht="13" x14ac:dyDescent="0.3">
      <c r="A16" s="8" t="s">
        <v>58</v>
      </c>
      <c r="B16" s="8">
        <v>63001</v>
      </c>
      <c r="C16" s="8" t="s">
        <v>175</v>
      </c>
      <c r="D16" s="8" t="s">
        <v>126</v>
      </c>
      <c r="E16" s="8" t="s">
        <v>173</v>
      </c>
      <c r="F16" s="8" t="s">
        <v>102</v>
      </c>
      <c r="G16" s="8"/>
      <c r="H16" s="8"/>
      <c r="I16" s="9">
        <v>1795</v>
      </c>
      <c r="J16" s="10">
        <v>0.3</v>
      </c>
      <c r="K16" s="11">
        <f t="shared" si="1"/>
        <v>1256.5</v>
      </c>
      <c r="L16" s="58">
        <v>0</v>
      </c>
      <c r="M16" s="25">
        <f t="shared" si="0"/>
        <v>0</v>
      </c>
    </row>
    <row r="17" spans="1:13" ht="13" x14ac:dyDescent="0.3">
      <c r="A17" s="8" t="s">
        <v>58</v>
      </c>
      <c r="B17" s="8">
        <v>63005</v>
      </c>
      <c r="C17" s="8" t="s">
        <v>176</v>
      </c>
      <c r="D17" s="8" t="s">
        <v>124</v>
      </c>
      <c r="E17" s="8" t="s">
        <v>173</v>
      </c>
      <c r="F17" s="8" t="s">
        <v>102</v>
      </c>
      <c r="G17" s="8"/>
      <c r="H17" s="8"/>
      <c r="I17" s="9">
        <v>1795</v>
      </c>
      <c r="J17" s="10">
        <v>0.3</v>
      </c>
      <c r="K17" s="11">
        <f t="shared" si="1"/>
        <v>1256.5</v>
      </c>
      <c r="L17" s="58">
        <v>0</v>
      </c>
      <c r="M17" s="25">
        <f t="shared" si="0"/>
        <v>0</v>
      </c>
    </row>
    <row r="18" spans="1:13" ht="13" x14ac:dyDescent="0.3">
      <c r="A18" s="8" t="s">
        <v>58</v>
      </c>
      <c r="B18" s="8">
        <v>63905</v>
      </c>
      <c r="C18" s="8" t="s">
        <v>177</v>
      </c>
      <c r="D18" s="8" t="s">
        <v>31</v>
      </c>
      <c r="E18" s="8" t="s">
        <v>173</v>
      </c>
      <c r="F18" s="8" t="s">
        <v>102</v>
      </c>
      <c r="G18" s="8"/>
      <c r="H18" s="8"/>
      <c r="I18" s="9">
        <v>1795</v>
      </c>
      <c r="J18" s="10">
        <v>0.3</v>
      </c>
      <c r="K18" s="11">
        <f t="shared" si="1"/>
        <v>1256.5</v>
      </c>
      <c r="L18" s="58">
        <v>0</v>
      </c>
      <c r="M18" s="25">
        <f t="shared" si="0"/>
        <v>0</v>
      </c>
    </row>
    <row r="19" spans="1:13" ht="13" x14ac:dyDescent="0.3">
      <c r="A19" s="8" t="s">
        <v>58</v>
      </c>
      <c r="B19" s="8">
        <v>62999</v>
      </c>
      <c r="C19" s="8" t="s">
        <v>180</v>
      </c>
      <c r="D19" s="8" t="s">
        <v>181</v>
      </c>
      <c r="E19" s="8" t="s">
        <v>182</v>
      </c>
      <c r="F19" s="8" t="s">
        <v>102</v>
      </c>
      <c r="G19" s="8"/>
      <c r="H19" s="8"/>
      <c r="I19" s="9">
        <v>1699</v>
      </c>
      <c r="J19" s="10">
        <v>0.3</v>
      </c>
      <c r="K19" s="11">
        <f t="shared" si="1"/>
        <v>1189.3</v>
      </c>
      <c r="L19" s="58">
        <v>0</v>
      </c>
      <c r="M19" s="25">
        <f t="shared" si="0"/>
        <v>0</v>
      </c>
    </row>
    <row r="20" spans="1:13" ht="13" x14ac:dyDescent="0.3">
      <c r="A20" s="8" t="s">
        <v>58</v>
      </c>
      <c r="B20" s="8">
        <v>63003</v>
      </c>
      <c r="C20" s="8" t="s">
        <v>183</v>
      </c>
      <c r="D20" s="8" t="s">
        <v>181</v>
      </c>
      <c r="E20" s="8" t="s">
        <v>182</v>
      </c>
      <c r="F20" s="8" t="s">
        <v>102</v>
      </c>
      <c r="G20" s="8"/>
      <c r="H20" s="8"/>
      <c r="I20" s="9">
        <v>1699</v>
      </c>
      <c r="J20" s="10">
        <v>0.3</v>
      </c>
      <c r="K20" s="11">
        <f t="shared" si="1"/>
        <v>1189.3</v>
      </c>
      <c r="L20" s="58">
        <v>0</v>
      </c>
      <c r="M20" s="25">
        <f t="shared" si="0"/>
        <v>0</v>
      </c>
    </row>
    <row r="21" spans="1:13" ht="13" x14ac:dyDescent="0.3">
      <c r="A21" s="8" t="s">
        <v>58</v>
      </c>
      <c r="B21" s="8">
        <v>63010</v>
      </c>
      <c r="C21" s="8" t="s">
        <v>184</v>
      </c>
      <c r="D21" s="8" t="s">
        <v>167</v>
      </c>
      <c r="E21" s="8" t="s">
        <v>182</v>
      </c>
      <c r="F21" s="8" t="s">
        <v>102</v>
      </c>
      <c r="G21" s="8"/>
      <c r="H21" s="8"/>
      <c r="I21" s="9">
        <v>1199</v>
      </c>
      <c r="J21" s="10">
        <v>0.3</v>
      </c>
      <c r="K21" s="11">
        <f t="shared" si="1"/>
        <v>839.3</v>
      </c>
      <c r="L21" s="58">
        <v>0</v>
      </c>
      <c r="M21" s="25">
        <f t="shared" si="0"/>
        <v>0</v>
      </c>
    </row>
    <row r="22" spans="1:13" ht="13" x14ac:dyDescent="0.3">
      <c r="A22" s="8" t="s">
        <v>58</v>
      </c>
      <c r="B22" s="8">
        <v>63012</v>
      </c>
      <c r="C22" s="8" t="s">
        <v>185</v>
      </c>
      <c r="D22" s="8" t="s">
        <v>126</v>
      </c>
      <c r="E22" s="8" t="s">
        <v>182</v>
      </c>
      <c r="F22" s="8" t="s">
        <v>102</v>
      </c>
      <c r="G22" s="8"/>
      <c r="H22" s="8"/>
      <c r="I22" s="9">
        <v>1199</v>
      </c>
      <c r="J22" s="10">
        <v>0.3</v>
      </c>
      <c r="K22" s="11">
        <f t="shared" si="1"/>
        <v>839.3</v>
      </c>
      <c r="L22" s="58">
        <v>0</v>
      </c>
      <c r="M22" s="25">
        <f t="shared" si="0"/>
        <v>0</v>
      </c>
    </row>
    <row r="23" spans="1:13" ht="13" x14ac:dyDescent="0.3">
      <c r="A23" s="8" t="s">
        <v>58</v>
      </c>
      <c r="B23" s="8">
        <v>63011</v>
      </c>
      <c r="C23" s="8" t="s">
        <v>186</v>
      </c>
      <c r="D23" s="8" t="s">
        <v>187</v>
      </c>
      <c r="E23" s="8" t="s">
        <v>182</v>
      </c>
      <c r="F23" s="8" t="s">
        <v>102</v>
      </c>
      <c r="G23" s="8"/>
      <c r="H23" s="8"/>
      <c r="I23" s="9">
        <v>1199</v>
      </c>
      <c r="J23" s="10">
        <v>0.3</v>
      </c>
      <c r="K23" s="11">
        <f t="shared" si="1"/>
        <v>839.3</v>
      </c>
      <c r="L23" s="58">
        <v>0</v>
      </c>
      <c r="M23" s="25">
        <f t="shared" si="0"/>
        <v>0</v>
      </c>
    </row>
    <row r="24" spans="1:13" ht="13" x14ac:dyDescent="0.3">
      <c r="A24" s="8" t="s">
        <v>58</v>
      </c>
      <c r="B24" s="8">
        <v>63002</v>
      </c>
      <c r="C24" s="8" t="s">
        <v>188</v>
      </c>
      <c r="D24" s="8" t="s">
        <v>124</v>
      </c>
      <c r="E24" s="8" t="s">
        <v>182</v>
      </c>
      <c r="F24" s="8" t="s">
        <v>102</v>
      </c>
      <c r="G24" s="8"/>
      <c r="H24" s="8"/>
      <c r="I24" s="9">
        <v>1199</v>
      </c>
      <c r="J24" s="10">
        <v>0.3</v>
      </c>
      <c r="K24" s="11">
        <f t="shared" si="1"/>
        <v>839.3</v>
      </c>
      <c r="L24" s="58">
        <v>0</v>
      </c>
      <c r="M24" s="25">
        <f t="shared" si="0"/>
        <v>0</v>
      </c>
    </row>
    <row r="25" spans="1:13" ht="13" x14ac:dyDescent="0.3">
      <c r="A25" s="8" t="s">
        <v>58</v>
      </c>
      <c r="B25" s="8">
        <v>63907</v>
      </c>
      <c r="C25" s="8" t="s">
        <v>189</v>
      </c>
      <c r="D25" s="8" t="s">
        <v>31</v>
      </c>
      <c r="E25" s="8" t="s">
        <v>182</v>
      </c>
      <c r="F25" s="8" t="s">
        <v>102</v>
      </c>
      <c r="G25" s="8"/>
      <c r="H25" s="8"/>
      <c r="I25" s="9">
        <v>1199</v>
      </c>
      <c r="J25" s="10">
        <v>0.3</v>
      </c>
      <c r="K25" s="11">
        <f t="shared" si="1"/>
        <v>839.3</v>
      </c>
      <c r="L25" s="58">
        <v>0</v>
      </c>
      <c r="M25" s="25">
        <f t="shared" si="0"/>
        <v>0</v>
      </c>
    </row>
    <row r="26" spans="1:13" ht="13" x14ac:dyDescent="0.3">
      <c r="A26" s="8" t="s">
        <v>58</v>
      </c>
      <c r="B26" s="8" t="s">
        <v>58</v>
      </c>
      <c r="C26" s="8" t="s">
        <v>58</v>
      </c>
      <c r="D26" s="8" t="s">
        <v>58</v>
      </c>
      <c r="E26" s="8" t="s">
        <v>58</v>
      </c>
      <c r="F26" s="8" t="s">
        <v>58</v>
      </c>
      <c r="G26" s="8"/>
      <c r="H26" s="8"/>
      <c r="I26" s="9"/>
      <c r="J26" s="10"/>
      <c r="K26" s="11"/>
      <c r="L26" s="58">
        <v>0</v>
      </c>
      <c r="M26" s="25">
        <f t="shared" si="0"/>
        <v>0</v>
      </c>
    </row>
    <row r="27" spans="1:13" ht="13" x14ac:dyDescent="0.3">
      <c r="A27" s="8" t="s">
        <v>58</v>
      </c>
      <c r="B27" s="8">
        <v>63014</v>
      </c>
      <c r="C27" s="8" t="s">
        <v>191</v>
      </c>
      <c r="D27" s="8" t="s">
        <v>167</v>
      </c>
      <c r="E27" s="8" t="s">
        <v>192</v>
      </c>
      <c r="F27" s="8" t="s">
        <v>102</v>
      </c>
      <c r="G27" s="8"/>
      <c r="H27" s="8"/>
      <c r="I27" s="9">
        <v>549</v>
      </c>
      <c r="J27" s="10">
        <v>0.3</v>
      </c>
      <c r="K27" s="11">
        <f t="shared" ref="K27:K33" si="2">I27*(1-J27)</f>
        <v>384.29999999999995</v>
      </c>
      <c r="L27" s="58">
        <v>0</v>
      </c>
      <c r="M27" s="25">
        <f t="shared" si="0"/>
        <v>0</v>
      </c>
    </row>
    <row r="28" spans="1:13" ht="13" x14ac:dyDescent="0.3">
      <c r="A28" s="8" t="s">
        <v>58</v>
      </c>
      <c r="B28" s="8">
        <v>63015</v>
      </c>
      <c r="C28" s="8" t="s">
        <v>193</v>
      </c>
      <c r="D28" s="8" t="s">
        <v>194</v>
      </c>
      <c r="E28" s="8" t="s">
        <v>192</v>
      </c>
      <c r="F28" s="8" t="s">
        <v>102</v>
      </c>
      <c r="G28" s="8"/>
      <c r="H28" s="8"/>
      <c r="I28" s="9">
        <v>549</v>
      </c>
      <c r="J28" s="10">
        <v>0.3</v>
      </c>
      <c r="K28" s="11">
        <f t="shared" si="2"/>
        <v>384.29999999999995</v>
      </c>
      <c r="L28" s="58">
        <v>0</v>
      </c>
      <c r="M28" s="25">
        <f t="shared" si="0"/>
        <v>0</v>
      </c>
    </row>
    <row r="29" spans="1:13" ht="13" x14ac:dyDescent="0.3">
      <c r="A29" s="8" t="s">
        <v>58</v>
      </c>
      <c r="B29" s="8">
        <v>63016</v>
      </c>
      <c r="C29" s="8" t="s">
        <v>195</v>
      </c>
      <c r="D29" s="8" t="s">
        <v>126</v>
      </c>
      <c r="E29" s="8" t="s">
        <v>192</v>
      </c>
      <c r="F29" s="8" t="s">
        <v>102</v>
      </c>
      <c r="G29" s="8"/>
      <c r="H29" s="8"/>
      <c r="I29" s="9">
        <v>549</v>
      </c>
      <c r="J29" s="10">
        <v>0.3</v>
      </c>
      <c r="K29" s="11">
        <f t="shared" si="2"/>
        <v>384.29999999999995</v>
      </c>
      <c r="L29" s="58">
        <v>0</v>
      </c>
      <c r="M29" s="25">
        <f t="shared" si="0"/>
        <v>0</v>
      </c>
    </row>
    <row r="30" spans="1:13" ht="13" x14ac:dyDescent="0.3">
      <c r="A30" s="8" t="s">
        <v>58</v>
      </c>
      <c r="B30" s="8">
        <v>63013</v>
      </c>
      <c r="C30" s="8" t="s">
        <v>196</v>
      </c>
      <c r="D30" s="8" t="s">
        <v>187</v>
      </c>
      <c r="E30" s="8" t="s">
        <v>192</v>
      </c>
      <c r="F30" s="8" t="s">
        <v>102</v>
      </c>
      <c r="G30" s="8"/>
      <c r="H30" s="8"/>
      <c r="I30" s="9">
        <v>549</v>
      </c>
      <c r="J30" s="10">
        <v>0.3</v>
      </c>
      <c r="K30" s="11">
        <f t="shared" si="2"/>
        <v>384.29999999999995</v>
      </c>
      <c r="L30" s="58">
        <v>0</v>
      </c>
      <c r="M30" s="25">
        <f t="shared" si="0"/>
        <v>0</v>
      </c>
    </row>
    <row r="31" spans="1:13" ht="13" x14ac:dyDescent="0.3">
      <c r="A31" s="8" t="s">
        <v>58</v>
      </c>
      <c r="B31" s="8">
        <v>63017</v>
      </c>
      <c r="C31" s="8" t="s">
        <v>197</v>
      </c>
      <c r="D31" s="8" t="s">
        <v>124</v>
      </c>
      <c r="E31" s="8" t="s">
        <v>192</v>
      </c>
      <c r="F31" s="8" t="s">
        <v>102</v>
      </c>
      <c r="G31" s="8"/>
      <c r="H31" s="8"/>
      <c r="I31" s="9">
        <v>549</v>
      </c>
      <c r="J31" s="10">
        <v>0.3</v>
      </c>
      <c r="K31" s="11">
        <f t="shared" si="2"/>
        <v>384.29999999999995</v>
      </c>
      <c r="L31" s="58">
        <v>0</v>
      </c>
      <c r="M31" s="25">
        <f t="shared" si="0"/>
        <v>0</v>
      </c>
    </row>
    <row r="32" spans="1:13" ht="13" x14ac:dyDescent="0.3">
      <c r="A32" s="8" t="s">
        <v>58</v>
      </c>
      <c r="B32" s="8">
        <v>63018</v>
      </c>
      <c r="C32" s="8" t="s">
        <v>198</v>
      </c>
      <c r="D32" s="8" t="s">
        <v>31</v>
      </c>
      <c r="E32" s="8" t="s">
        <v>192</v>
      </c>
      <c r="F32" s="8" t="s">
        <v>102</v>
      </c>
      <c r="G32" s="8"/>
      <c r="H32" s="8"/>
      <c r="I32" s="9">
        <v>549</v>
      </c>
      <c r="J32" s="10">
        <v>0.3</v>
      </c>
      <c r="K32" s="11">
        <f t="shared" si="2"/>
        <v>384.29999999999995</v>
      </c>
      <c r="L32" s="58">
        <v>0</v>
      </c>
      <c r="M32" s="25">
        <f t="shared" si="0"/>
        <v>0</v>
      </c>
    </row>
    <row r="33" spans="1:13" ht="13" x14ac:dyDescent="0.3">
      <c r="A33" s="8" t="s">
        <v>58</v>
      </c>
      <c r="B33" s="8">
        <v>63020</v>
      </c>
      <c r="C33" s="8" t="s">
        <v>199</v>
      </c>
      <c r="D33" s="8" t="s">
        <v>200</v>
      </c>
      <c r="E33" s="8" t="s">
        <v>192</v>
      </c>
      <c r="F33" s="8" t="s">
        <v>102</v>
      </c>
      <c r="G33" s="8"/>
      <c r="H33" s="8"/>
      <c r="I33" s="9">
        <v>549</v>
      </c>
      <c r="J33" s="10">
        <v>0.3</v>
      </c>
      <c r="K33" s="11">
        <f t="shared" si="2"/>
        <v>384.29999999999995</v>
      </c>
      <c r="L33" s="58">
        <v>0</v>
      </c>
      <c r="M33" s="25">
        <f t="shared" si="0"/>
        <v>0</v>
      </c>
    </row>
    <row r="34" spans="1:13" ht="13" x14ac:dyDescent="0.3">
      <c r="A34" s="8" t="s">
        <v>58</v>
      </c>
      <c r="B34" s="8" t="s">
        <v>58</v>
      </c>
      <c r="C34" s="8" t="s">
        <v>58</v>
      </c>
      <c r="D34" s="8" t="s">
        <v>58</v>
      </c>
      <c r="E34" s="8" t="s">
        <v>58</v>
      </c>
      <c r="F34" s="8" t="s">
        <v>58</v>
      </c>
      <c r="G34" s="8"/>
      <c r="H34" s="8"/>
      <c r="I34" s="9"/>
      <c r="J34" s="10"/>
      <c r="K34" s="11"/>
      <c r="L34" s="58">
        <v>0</v>
      </c>
      <c r="M34" s="25">
        <f t="shared" ref="M34:M65" si="3">ROUND(K34*L34,0)</f>
        <v>0</v>
      </c>
    </row>
    <row r="35" spans="1:13" ht="13" x14ac:dyDescent="0.3">
      <c r="A35" s="8" t="s">
        <v>58</v>
      </c>
      <c r="B35" s="8">
        <v>63340</v>
      </c>
      <c r="C35" s="8" t="s">
        <v>201</v>
      </c>
      <c r="D35" s="8" t="s">
        <v>167</v>
      </c>
      <c r="E35" s="8" t="s">
        <v>202</v>
      </c>
      <c r="F35" s="8" t="s">
        <v>102</v>
      </c>
      <c r="G35" s="8"/>
      <c r="H35" s="8"/>
      <c r="I35" s="9">
        <v>129</v>
      </c>
      <c r="J35" s="10">
        <v>0.3</v>
      </c>
      <c r="K35" s="11">
        <f>I35*(1-J35)</f>
        <v>90.3</v>
      </c>
      <c r="L35" s="58">
        <v>0</v>
      </c>
      <c r="M35" s="25">
        <f t="shared" si="3"/>
        <v>0</v>
      </c>
    </row>
    <row r="36" spans="1:13" ht="13" x14ac:dyDescent="0.3">
      <c r="A36" s="8" t="s">
        <v>58</v>
      </c>
      <c r="B36" s="8">
        <v>63341</v>
      </c>
      <c r="C36" s="8" t="s">
        <v>203</v>
      </c>
      <c r="D36" s="8" t="s">
        <v>167</v>
      </c>
      <c r="E36" s="8" t="s">
        <v>204</v>
      </c>
      <c r="F36" s="8" t="s">
        <v>102</v>
      </c>
      <c r="G36" s="8"/>
      <c r="H36" s="8"/>
      <c r="I36" s="9">
        <v>599</v>
      </c>
      <c r="J36" s="10">
        <v>0.3</v>
      </c>
      <c r="K36" s="11">
        <f>I36*(1-J36)</f>
        <v>419.29999999999995</v>
      </c>
      <c r="L36" s="58">
        <v>0</v>
      </c>
      <c r="M36" s="25">
        <f t="shared" si="3"/>
        <v>0</v>
      </c>
    </row>
    <row r="37" spans="1:13" ht="13" x14ac:dyDescent="0.3">
      <c r="A37" s="8" t="s">
        <v>58</v>
      </c>
      <c r="B37" s="8">
        <v>63343</v>
      </c>
      <c r="C37" s="8" t="s">
        <v>205</v>
      </c>
      <c r="D37" s="8" t="s">
        <v>124</v>
      </c>
      <c r="E37" s="8" t="s">
        <v>204</v>
      </c>
      <c r="F37" s="8" t="s">
        <v>102</v>
      </c>
      <c r="G37" s="8"/>
      <c r="H37" s="8"/>
      <c r="I37" s="9">
        <v>599</v>
      </c>
      <c r="J37" s="10">
        <v>0.3</v>
      </c>
      <c r="K37" s="11">
        <f>I37*(1-J37)</f>
        <v>419.29999999999995</v>
      </c>
      <c r="L37" s="58">
        <v>0</v>
      </c>
      <c r="M37" s="25">
        <f t="shared" si="3"/>
        <v>0</v>
      </c>
    </row>
    <row r="38" spans="1:13" ht="13" x14ac:dyDescent="0.3">
      <c r="A38" s="8" t="s">
        <v>58</v>
      </c>
      <c r="B38" s="8">
        <v>63342</v>
      </c>
      <c r="C38" s="8" t="s">
        <v>206</v>
      </c>
      <c r="D38" s="8" t="s">
        <v>187</v>
      </c>
      <c r="E38" s="8" t="s">
        <v>204</v>
      </c>
      <c r="F38" s="8" t="s">
        <v>102</v>
      </c>
      <c r="G38" s="8"/>
      <c r="H38" s="8"/>
      <c r="I38" s="9">
        <v>599</v>
      </c>
      <c r="J38" s="10">
        <v>0.3</v>
      </c>
      <c r="K38" s="11">
        <f>I38*(1-J38)</f>
        <v>419.29999999999995</v>
      </c>
      <c r="L38" s="58">
        <v>0</v>
      </c>
      <c r="M38" s="25">
        <f t="shared" si="3"/>
        <v>0</v>
      </c>
    </row>
    <row r="39" spans="1:13" ht="13" x14ac:dyDescent="0.3">
      <c r="A39" s="8" t="s">
        <v>58</v>
      </c>
      <c r="B39" s="8">
        <v>63338</v>
      </c>
      <c r="C39" s="8" t="s">
        <v>207</v>
      </c>
      <c r="D39" s="8" t="s">
        <v>187</v>
      </c>
      <c r="E39" s="8" t="s">
        <v>208</v>
      </c>
      <c r="F39" s="8" t="s">
        <v>102</v>
      </c>
      <c r="G39" s="8"/>
      <c r="H39" s="8"/>
      <c r="I39" s="9">
        <v>399</v>
      </c>
      <c r="J39" s="10">
        <v>0.3</v>
      </c>
      <c r="K39" s="11">
        <f>I39*(1-J39)</f>
        <v>279.29999999999995</v>
      </c>
      <c r="L39" s="58">
        <v>0</v>
      </c>
      <c r="M39" s="25">
        <f t="shared" si="3"/>
        <v>0</v>
      </c>
    </row>
    <row r="40" spans="1:13" ht="13" x14ac:dyDescent="0.3">
      <c r="A40" s="8" t="s">
        <v>58</v>
      </c>
      <c r="B40" s="8" t="s">
        <v>58</v>
      </c>
      <c r="C40" s="8" t="s">
        <v>58</v>
      </c>
      <c r="D40" s="8" t="s">
        <v>58</v>
      </c>
      <c r="E40" s="8" t="s">
        <v>58</v>
      </c>
      <c r="F40" s="8" t="s">
        <v>58</v>
      </c>
      <c r="G40" s="8"/>
      <c r="H40" s="8"/>
      <c r="I40" s="9"/>
      <c r="J40" s="10"/>
      <c r="K40" s="11"/>
      <c r="L40" s="58">
        <v>0</v>
      </c>
      <c r="M40" s="25">
        <f t="shared" si="3"/>
        <v>0</v>
      </c>
    </row>
    <row r="41" spans="1:13" ht="13" x14ac:dyDescent="0.3">
      <c r="A41" s="8" t="s">
        <v>58</v>
      </c>
      <c r="B41" s="8">
        <v>69004</v>
      </c>
      <c r="C41" s="8" t="s">
        <v>209</v>
      </c>
      <c r="D41" s="8" t="s">
        <v>167</v>
      </c>
      <c r="E41" s="8" t="s">
        <v>179</v>
      </c>
      <c r="F41" s="8" t="s">
        <v>102</v>
      </c>
      <c r="G41" s="8"/>
      <c r="H41" s="8"/>
      <c r="I41" s="9">
        <v>169</v>
      </c>
      <c r="J41" s="10">
        <v>0.3</v>
      </c>
      <c r="K41" s="11">
        <f t="shared" ref="K41:K48" si="4">I41*(1-J41)</f>
        <v>118.3</v>
      </c>
      <c r="L41" s="58">
        <v>0</v>
      </c>
      <c r="M41" s="25">
        <f t="shared" si="3"/>
        <v>0</v>
      </c>
    </row>
    <row r="42" spans="1:13" ht="13" x14ac:dyDescent="0.3">
      <c r="A42" s="8" t="s">
        <v>58</v>
      </c>
      <c r="B42" s="8">
        <v>69002</v>
      </c>
      <c r="C42" s="8" t="s">
        <v>210</v>
      </c>
      <c r="D42" s="8" t="s">
        <v>194</v>
      </c>
      <c r="E42" s="8" t="s">
        <v>179</v>
      </c>
      <c r="F42" s="8" t="s">
        <v>102</v>
      </c>
      <c r="G42" s="8"/>
      <c r="H42" s="8"/>
      <c r="I42" s="9">
        <v>169</v>
      </c>
      <c r="J42" s="10">
        <v>0.3</v>
      </c>
      <c r="K42" s="11">
        <f t="shared" si="4"/>
        <v>118.3</v>
      </c>
      <c r="L42" s="58">
        <v>0</v>
      </c>
      <c r="M42" s="25">
        <f t="shared" si="3"/>
        <v>0</v>
      </c>
    </row>
    <row r="43" spans="1:13" ht="13" x14ac:dyDescent="0.3">
      <c r="A43" s="8" t="s">
        <v>58</v>
      </c>
      <c r="B43" s="8">
        <v>69001</v>
      </c>
      <c r="C43" s="8" t="s">
        <v>211</v>
      </c>
      <c r="D43" s="8" t="s">
        <v>126</v>
      </c>
      <c r="E43" s="8" t="s">
        <v>179</v>
      </c>
      <c r="F43" s="8" t="s">
        <v>102</v>
      </c>
      <c r="G43" s="8"/>
      <c r="H43" s="8"/>
      <c r="I43" s="9">
        <v>169</v>
      </c>
      <c r="J43" s="10">
        <v>0.3</v>
      </c>
      <c r="K43" s="11">
        <f t="shared" si="4"/>
        <v>118.3</v>
      </c>
      <c r="L43" s="58">
        <v>0</v>
      </c>
      <c r="M43" s="25">
        <f t="shared" si="3"/>
        <v>0</v>
      </c>
    </row>
    <row r="44" spans="1:13" ht="13" x14ac:dyDescent="0.3">
      <c r="A44" s="8" t="s">
        <v>58</v>
      </c>
      <c r="B44" s="8">
        <v>69006</v>
      </c>
      <c r="C44" s="8" t="s">
        <v>212</v>
      </c>
      <c r="D44" s="8" t="s">
        <v>187</v>
      </c>
      <c r="E44" s="8" t="s">
        <v>179</v>
      </c>
      <c r="F44" s="8" t="s">
        <v>102</v>
      </c>
      <c r="G44" s="8"/>
      <c r="H44" s="8"/>
      <c r="I44" s="9">
        <v>169</v>
      </c>
      <c r="J44" s="10">
        <v>0.3</v>
      </c>
      <c r="K44" s="11">
        <f t="shared" si="4"/>
        <v>118.3</v>
      </c>
      <c r="L44" s="58">
        <v>0</v>
      </c>
      <c r="M44" s="25">
        <f t="shared" si="3"/>
        <v>0</v>
      </c>
    </row>
    <row r="45" spans="1:13" ht="13" x14ac:dyDescent="0.3">
      <c r="A45" s="8" t="s">
        <v>58</v>
      </c>
      <c r="B45" s="8">
        <v>69005</v>
      </c>
      <c r="C45" s="8" t="s">
        <v>213</v>
      </c>
      <c r="D45" s="8" t="s">
        <v>124</v>
      </c>
      <c r="E45" s="8" t="s">
        <v>179</v>
      </c>
      <c r="F45" s="8" t="s">
        <v>102</v>
      </c>
      <c r="G45" s="8"/>
      <c r="H45" s="8"/>
      <c r="I45" s="9">
        <v>169</v>
      </c>
      <c r="J45" s="10">
        <v>0.3</v>
      </c>
      <c r="K45" s="11">
        <f t="shared" si="4"/>
        <v>118.3</v>
      </c>
      <c r="L45" s="58">
        <v>0</v>
      </c>
      <c r="M45" s="25">
        <f t="shared" si="3"/>
        <v>0</v>
      </c>
    </row>
    <row r="46" spans="1:13" ht="13" x14ac:dyDescent="0.3">
      <c r="A46" s="8" t="s">
        <v>58</v>
      </c>
      <c r="B46" s="8">
        <v>69003</v>
      </c>
      <c r="C46" s="8" t="s">
        <v>214</v>
      </c>
      <c r="D46" s="8" t="s">
        <v>31</v>
      </c>
      <c r="E46" s="8" t="s">
        <v>179</v>
      </c>
      <c r="F46" s="8" t="s">
        <v>102</v>
      </c>
      <c r="G46" s="8"/>
      <c r="H46" s="8"/>
      <c r="I46" s="9">
        <v>169</v>
      </c>
      <c r="J46" s="10">
        <v>0.3</v>
      </c>
      <c r="K46" s="11">
        <f t="shared" si="4"/>
        <v>118.3</v>
      </c>
      <c r="L46" s="58">
        <v>0</v>
      </c>
      <c r="M46" s="25">
        <f t="shared" si="3"/>
        <v>0</v>
      </c>
    </row>
    <row r="47" spans="1:13" ht="13" x14ac:dyDescent="0.3">
      <c r="A47" s="8" t="s">
        <v>58</v>
      </c>
      <c r="B47" s="8">
        <v>69007</v>
      </c>
      <c r="C47" s="8" t="s">
        <v>215</v>
      </c>
      <c r="D47" s="8" t="s">
        <v>22</v>
      </c>
      <c r="E47" s="8" t="s">
        <v>179</v>
      </c>
      <c r="F47" s="8" t="s">
        <v>102</v>
      </c>
      <c r="G47" s="8"/>
      <c r="H47" s="8"/>
      <c r="I47" s="9">
        <v>169</v>
      </c>
      <c r="J47" s="10">
        <v>0.3</v>
      </c>
      <c r="K47" s="11">
        <f t="shared" si="4"/>
        <v>118.3</v>
      </c>
      <c r="L47" s="58">
        <v>0</v>
      </c>
      <c r="M47" s="25">
        <f t="shared" si="3"/>
        <v>0</v>
      </c>
    </row>
    <row r="48" spans="1:13" ht="13" x14ac:dyDescent="0.3">
      <c r="A48" s="8" t="s">
        <v>58</v>
      </c>
      <c r="B48" s="8">
        <v>69000</v>
      </c>
      <c r="C48" s="8" t="s">
        <v>216</v>
      </c>
      <c r="D48" s="8" t="s">
        <v>31</v>
      </c>
      <c r="E48" s="8" t="s">
        <v>208</v>
      </c>
      <c r="F48" s="8" t="s">
        <v>102</v>
      </c>
      <c r="G48" s="8"/>
      <c r="H48" s="8"/>
      <c r="I48" s="9">
        <v>399</v>
      </c>
      <c r="J48" s="10">
        <v>0.3</v>
      </c>
      <c r="K48" s="11">
        <f t="shared" si="4"/>
        <v>279.29999999999995</v>
      </c>
      <c r="L48" s="58">
        <v>0</v>
      </c>
      <c r="M48" s="25">
        <f t="shared" si="3"/>
        <v>0</v>
      </c>
    </row>
    <row r="49" spans="1:13" ht="13" x14ac:dyDescent="0.3">
      <c r="A49" s="8" t="s">
        <v>58</v>
      </c>
      <c r="B49" s="8" t="s">
        <v>58</v>
      </c>
      <c r="C49" s="8" t="s">
        <v>58</v>
      </c>
      <c r="D49" s="8" t="s">
        <v>58</v>
      </c>
      <c r="E49" s="8" t="s">
        <v>58</v>
      </c>
      <c r="F49" s="8" t="s">
        <v>58</v>
      </c>
      <c r="G49" s="8"/>
      <c r="H49" s="8"/>
      <c r="I49" s="9" t="s">
        <v>58</v>
      </c>
      <c r="J49" s="10"/>
      <c r="K49" s="11"/>
      <c r="L49" s="58">
        <v>0</v>
      </c>
      <c r="M49" s="25">
        <f t="shared" si="3"/>
        <v>0</v>
      </c>
    </row>
    <row r="50" spans="1:13" ht="13" x14ac:dyDescent="0.3">
      <c r="A50" s="8" t="s">
        <v>58</v>
      </c>
      <c r="B50" s="8">
        <v>63705</v>
      </c>
      <c r="C50" s="8" t="s">
        <v>217</v>
      </c>
      <c r="D50" s="8" t="s">
        <v>167</v>
      </c>
      <c r="E50" s="8" t="s">
        <v>179</v>
      </c>
      <c r="F50" s="8" t="s">
        <v>102</v>
      </c>
      <c r="G50" s="8"/>
      <c r="H50" s="8"/>
      <c r="I50" s="9">
        <v>109</v>
      </c>
      <c r="J50" s="10">
        <v>0.3</v>
      </c>
      <c r="K50" s="11">
        <f t="shared" ref="K50:K56" si="5">I50*(1-J50)</f>
        <v>76.3</v>
      </c>
      <c r="L50" s="58">
        <v>0</v>
      </c>
      <c r="M50" s="25">
        <f t="shared" si="3"/>
        <v>0</v>
      </c>
    </row>
    <row r="51" spans="1:13" ht="13" x14ac:dyDescent="0.3">
      <c r="A51" s="8" t="s">
        <v>58</v>
      </c>
      <c r="B51" s="8">
        <v>64201</v>
      </c>
      <c r="C51" s="8" t="s">
        <v>218</v>
      </c>
      <c r="D51" s="8" t="s">
        <v>194</v>
      </c>
      <c r="E51" s="8" t="s">
        <v>179</v>
      </c>
      <c r="F51" s="8" t="s">
        <v>102</v>
      </c>
      <c r="G51" s="8"/>
      <c r="H51" s="8"/>
      <c r="I51" s="9">
        <v>109</v>
      </c>
      <c r="J51" s="10">
        <v>0.3</v>
      </c>
      <c r="K51" s="11">
        <f t="shared" si="5"/>
        <v>76.3</v>
      </c>
      <c r="L51" s="58">
        <v>0</v>
      </c>
      <c r="M51" s="25">
        <f t="shared" si="3"/>
        <v>0</v>
      </c>
    </row>
    <row r="52" spans="1:13" ht="13" x14ac:dyDescent="0.3">
      <c r="A52" s="8" t="s">
        <v>58</v>
      </c>
      <c r="B52" s="8">
        <v>64210</v>
      </c>
      <c r="C52" s="8" t="s">
        <v>219</v>
      </c>
      <c r="D52" s="8" t="s">
        <v>126</v>
      </c>
      <c r="E52" s="8" t="s">
        <v>179</v>
      </c>
      <c r="F52" s="8" t="s">
        <v>102</v>
      </c>
      <c r="G52" s="8"/>
      <c r="H52" s="8"/>
      <c r="I52" s="9">
        <v>109</v>
      </c>
      <c r="J52" s="10">
        <v>0.3</v>
      </c>
      <c r="K52" s="11">
        <f t="shared" si="5"/>
        <v>76.3</v>
      </c>
      <c r="L52" s="58">
        <v>0</v>
      </c>
      <c r="M52" s="25">
        <f t="shared" si="3"/>
        <v>0</v>
      </c>
    </row>
    <row r="53" spans="1:13" ht="13" x14ac:dyDescent="0.3">
      <c r="A53" s="8" t="s">
        <v>58</v>
      </c>
      <c r="B53" s="8">
        <v>64240</v>
      </c>
      <c r="C53" s="8" t="s">
        <v>220</v>
      </c>
      <c r="D53" s="8" t="s">
        <v>187</v>
      </c>
      <c r="E53" s="8" t="s">
        <v>179</v>
      </c>
      <c r="F53" s="8" t="s">
        <v>102</v>
      </c>
      <c r="G53" s="8"/>
      <c r="H53" s="8"/>
      <c r="I53" s="9">
        <v>109</v>
      </c>
      <c r="J53" s="10">
        <v>0.3</v>
      </c>
      <c r="K53" s="11">
        <f t="shared" si="5"/>
        <v>76.3</v>
      </c>
      <c r="L53" s="58">
        <v>0</v>
      </c>
      <c r="M53" s="25">
        <f t="shared" si="3"/>
        <v>0</v>
      </c>
    </row>
    <row r="54" spans="1:13" ht="13" x14ac:dyDescent="0.3">
      <c r="A54" s="8" t="s">
        <v>58</v>
      </c>
      <c r="B54" s="8">
        <v>64230</v>
      </c>
      <c r="C54" s="8" t="s">
        <v>221</v>
      </c>
      <c r="D54" s="8" t="s">
        <v>124</v>
      </c>
      <c r="E54" s="8" t="s">
        <v>179</v>
      </c>
      <c r="F54" s="8" t="s">
        <v>102</v>
      </c>
      <c r="G54" s="8"/>
      <c r="H54" s="8"/>
      <c r="I54" s="9">
        <v>109</v>
      </c>
      <c r="J54" s="10">
        <v>0.3</v>
      </c>
      <c r="K54" s="11">
        <f t="shared" si="5"/>
        <v>76.3</v>
      </c>
      <c r="L54" s="58">
        <v>0</v>
      </c>
      <c r="M54" s="25">
        <f t="shared" si="3"/>
        <v>0</v>
      </c>
    </row>
    <row r="55" spans="1:13" ht="13" x14ac:dyDescent="0.3">
      <c r="A55" s="8" t="s">
        <v>58</v>
      </c>
      <c r="B55" s="8">
        <v>64220</v>
      </c>
      <c r="C55" s="8" t="s">
        <v>222</v>
      </c>
      <c r="D55" s="8" t="s">
        <v>31</v>
      </c>
      <c r="E55" s="8" t="s">
        <v>179</v>
      </c>
      <c r="F55" s="8" t="s">
        <v>102</v>
      </c>
      <c r="G55" s="8"/>
      <c r="H55" s="8"/>
      <c r="I55" s="9">
        <v>109</v>
      </c>
      <c r="J55" s="10">
        <v>0.3</v>
      </c>
      <c r="K55" s="11">
        <f t="shared" si="5"/>
        <v>76.3</v>
      </c>
      <c r="L55" s="58">
        <v>0</v>
      </c>
      <c r="M55" s="25">
        <f t="shared" si="3"/>
        <v>0</v>
      </c>
    </row>
    <row r="56" spans="1:13" ht="13" x14ac:dyDescent="0.3">
      <c r="A56" s="8" t="s">
        <v>58</v>
      </c>
      <c r="B56" s="8">
        <v>64250</v>
      </c>
      <c r="C56" s="8" t="s">
        <v>223</v>
      </c>
      <c r="D56" s="8" t="s">
        <v>22</v>
      </c>
      <c r="E56" s="8" t="s">
        <v>179</v>
      </c>
      <c r="F56" s="8" t="s">
        <v>102</v>
      </c>
      <c r="G56" s="8"/>
      <c r="H56" s="8"/>
      <c r="I56" s="9">
        <v>109</v>
      </c>
      <c r="J56" s="10">
        <v>0.3</v>
      </c>
      <c r="K56" s="11">
        <f t="shared" si="5"/>
        <v>76.3</v>
      </c>
      <c r="L56" s="58">
        <v>0</v>
      </c>
      <c r="M56" s="25">
        <f t="shared" si="3"/>
        <v>0</v>
      </c>
    </row>
    <row r="57" spans="1:13" ht="13" x14ac:dyDescent="0.3">
      <c r="A57" s="8" t="s">
        <v>58</v>
      </c>
      <c r="B57" s="8" t="s">
        <v>58</v>
      </c>
      <c r="C57" s="8" t="s">
        <v>58</v>
      </c>
      <c r="D57" s="8" t="s">
        <v>58</v>
      </c>
      <c r="E57" s="8" t="s">
        <v>58</v>
      </c>
      <c r="F57" s="8" t="s">
        <v>58</v>
      </c>
      <c r="G57" s="8"/>
      <c r="H57" s="8"/>
      <c r="I57" s="9" t="s">
        <v>58</v>
      </c>
      <c r="J57" s="10"/>
      <c r="K57" s="11"/>
      <c r="L57" s="58">
        <v>0</v>
      </c>
      <c r="M57" s="25">
        <f t="shared" si="3"/>
        <v>0</v>
      </c>
    </row>
    <row r="58" spans="1:13" ht="13" x14ac:dyDescent="0.3">
      <c r="A58" s="8" t="s">
        <v>58</v>
      </c>
      <c r="B58" s="8">
        <v>63025</v>
      </c>
      <c r="C58" s="8" t="s">
        <v>191</v>
      </c>
      <c r="D58" s="8" t="s">
        <v>167</v>
      </c>
      <c r="E58" s="8" t="s">
        <v>208</v>
      </c>
      <c r="F58" s="8" t="s">
        <v>102</v>
      </c>
      <c r="G58" s="8"/>
      <c r="H58" s="8"/>
      <c r="I58" s="9">
        <v>1799</v>
      </c>
      <c r="J58" s="10">
        <v>0.3</v>
      </c>
      <c r="K58" s="11">
        <f t="shared" ref="K58:K64" si="6">I58*(1-J58)</f>
        <v>1259.3</v>
      </c>
      <c r="L58" s="58">
        <v>0</v>
      </c>
      <c r="M58" s="25">
        <f t="shared" si="3"/>
        <v>0</v>
      </c>
    </row>
    <row r="59" spans="1:13" ht="13" x14ac:dyDescent="0.3">
      <c r="A59" s="8" t="s">
        <v>58</v>
      </c>
      <c r="B59" s="8">
        <v>63026</v>
      </c>
      <c r="C59" s="8" t="s">
        <v>224</v>
      </c>
      <c r="D59" s="8" t="s">
        <v>194</v>
      </c>
      <c r="E59" s="8" t="s">
        <v>208</v>
      </c>
      <c r="F59" s="8" t="s">
        <v>102</v>
      </c>
      <c r="G59" s="8"/>
      <c r="H59" s="8"/>
      <c r="I59" s="9">
        <v>1799</v>
      </c>
      <c r="J59" s="10">
        <v>0.3</v>
      </c>
      <c r="K59" s="11">
        <f t="shared" si="6"/>
        <v>1259.3</v>
      </c>
      <c r="L59" s="58">
        <v>0</v>
      </c>
      <c r="M59" s="25">
        <f t="shared" si="3"/>
        <v>0</v>
      </c>
    </row>
    <row r="60" spans="1:13" ht="13" x14ac:dyDescent="0.3">
      <c r="A60" s="8" t="s">
        <v>58</v>
      </c>
      <c r="B60" s="8">
        <v>63027</v>
      </c>
      <c r="C60" s="8" t="s">
        <v>195</v>
      </c>
      <c r="D60" s="8" t="s">
        <v>126</v>
      </c>
      <c r="E60" s="8" t="s">
        <v>208</v>
      </c>
      <c r="F60" s="8" t="s">
        <v>102</v>
      </c>
      <c r="G60" s="8"/>
      <c r="H60" s="8"/>
      <c r="I60" s="9">
        <v>1799</v>
      </c>
      <c r="J60" s="10">
        <v>0.3</v>
      </c>
      <c r="K60" s="11">
        <f t="shared" si="6"/>
        <v>1259.3</v>
      </c>
      <c r="L60" s="58">
        <v>0</v>
      </c>
      <c r="M60" s="25">
        <f t="shared" si="3"/>
        <v>0</v>
      </c>
    </row>
    <row r="61" spans="1:13" ht="13" x14ac:dyDescent="0.3">
      <c r="A61" s="8" t="s">
        <v>58</v>
      </c>
      <c r="B61" s="8">
        <v>63028</v>
      </c>
      <c r="C61" s="8" t="s">
        <v>196</v>
      </c>
      <c r="D61" s="8" t="s">
        <v>187</v>
      </c>
      <c r="E61" s="8" t="s">
        <v>208</v>
      </c>
      <c r="F61" s="8" t="s">
        <v>102</v>
      </c>
      <c r="G61" s="8"/>
      <c r="H61" s="8"/>
      <c r="I61" s="9">
        <v>1799</v>
      </c>
      <c r="J61" s="10">
        <v>0.3</v>
      </c>
      <c r="K61" s="11">
        <f t="shared" si="6"/>
        <v>1259.3</v>
      </c>
      <c r="L61" s="58">
        <v>0</v>
      </c>
      <c r="M61" s="25">
        <f t="shared" si="3"/>
        <v>0</v>
      </c>
    </row>
    <row r="62" spans="1:13" ht="13" x14ac:dyDescent="0.3">
      <c r="A62" s="8" t="s">
        <v>58</v>
      </c>
      <c r="B62" s="8">
        <v>63029</v>
      </c>
      <c r="C62" s="8" t="s">
        <v>225</v>
      </c>
      <c r="D62" s="8" t="s">
        <v>124</v>
      </c>
      <c r="E62" s="8" t="s">
        <v>208</v>
      </c>
      <c r="F62" s="8" t="s">
        <v>102</v>
      </c>
      <c r="G62" s="8"/>
      <c r="H62" s="8"/>
      <c r="I62" s="9">
        <v>1799</v>
      </c>
      <c r="J62" s="10">
        <v>0.3</v>
      </c>
      <c r="K62" s="11">
        <f t="shared" si="6"/>
        <v>1259.3</v>
      </c>
      <c r="L62" s="58">
        <v>0</v>
      </c>
      <c r="M62" s="25">
        <f t="shared" si="3"/>
        <v>0</v>
      </c>
    </row>
    <row r="63" spans="1:13" ht="13" x14ac:dyDescent="0.3">
      <c r="A63" s="8" t="s">
        <v>58</v>
      </c>
      <c r="B63" s="8">
        <v>63030</v>
      </c>
      <c r="C63" s="8" t="s">
        <v>198</v>
      </c>
      <c r="D63" s="8" t="s">
        <v>31</v>
      </c>
      <c r="E63" s="8" t="s">
        <v>208</v>
      </c>
      <c r="F63" s="8" t="s">
        <v>102</v>
      </c>
      <c r="G63" s="8"/>
      <c r="H63" s="8"/>
      <c r="I63" s="9">
        <v>1799</v>
      </c>
      <c r="J63" s="10">
        <v>0.3</v>
      </c>
      <c r="K63" s="11">
        <f t="shared" si="6"/>
        <v>1259.3</v>
      </c>
      <c r="L63" s="58">
        <v>0</v>
      </c>
      <c r="M63" s="25">
        <f t="shared" si="3"/>
        <v>0</v>
      </c>
    </row>
    <row r="64" spans="1:13" ht="13" x14ac:dyDescent="0.3">
      <c r="A64" s="8" t="s">
        <v>58</v>
      </c>
      <c r="B64" s="8">
        <v>63031</v>
      </c>
      <c r="C64" s="8" t="s">
        <v>199</v>
      </c>
      <c r="D64" s="8" t="s">
        <v>200</v>
      </c>
      <c r="E64" s="8" t="s">
        <v>208</v>
      </c>
      <c r="F64" s="8" t="s">
        <v>102</v>
      </c>
      <c r="G64" s="8"/>
      <c r="H64" s="8"/>
      <c r="I64" s="9">
        <v>1799</v>
      </c>
      <c r="J64" s="10">
        <v>0.3</v>
      </c>
      <c r="K64" s="11">
        <f t="shared" si="6"/>
        <v>1259.3</v>
      </c>
      <c r="L64" s="58">
        <v>0</v>
      </c>
      <c r="M64" s="25">
        <f t="shared" si="3"/>
        <v>0</v>
      </c>
    </row>
    <row r="65" spans="1:13" ht="13" x14ac:dyDescent="0.3">
      <c r="A65" s="8" t="s">
        <v>58</v>
      </c>
      <c r="B65" s="8" t="s">
        <v>58</v>
      </c>
      <c r="C65" s="8" t="s">
        <v>58</v>
      </c>
      <c r="D65" s="8" t="s">
        <v>58</v>
      </c>
      <c r="E65" s="8" t="s">
        <v>58</v>
      </c>
      <c r="F65" s="8" t="s">
        <v>58</v>
      </c>
      <c r="G65" s="8"/>
      <c r="H65" s="8"/>
      <c r="I65" s="9" t="s">
        <v>58</v>
      </c>
      <c r="J65" s="10"/>
      <c r="K65" s="11"/>
      <c r="L65" s="58">
        <v>0</v>
      </c>
      <c r="M65" s="25">
        <f t="shared" si="3"/>
        <v>0</v>
      </c>
    </row>
    <row r="66" spans="1:13" ht="13" x14ac:dyDescent="0.3">
      <c r="A66" s="8" t="s">
        <v>58</v>
      </c>
      <c r="B66" s="8">
        <v>69008</v>
      </c>
      <c r="C66" s="8" t="s">
        <v>226</v>
      </c>
      <c r="D66" s="8" t="s">
        <v>167</v>
      </c>
      <c r="E66" s="8" t="s">
        <v>208</v>
      </c>
      <c r="F66" s="8" t="s">
        <v>102</v>
      </c>
      <c r="G66" s="8"/>
      <c r="H66" s="8"/>
      <c r="I66" s="9">
        <v>399</v>
      </c>
      <c r="J66" s="10">
        <v>0.3</v>
      </c>
      <c r="K66" s="11">
        <f t="shared" ref="K66:K72" si="7">I66*(1-J66)</f>
        <v>279.29999999999995</v>
      </c>
      <c r="L66" s="58">
        <v>0</v>
      </c>
      <c r="M66" s="25">
        <f t="shared" ref="M66:M94" si="8">ROUND(K66*L66,0)</f>
        <v>0</v>
      </c>
    </row>
    <row r="67" spans="1:13" ht="13" x14ac:dyDescent="0.3">
      <c r="A67" s="8" t="s">
        <v>58</v>
      </c>
      <c r="B67" s="8">
        <v>69009</v>
      </c>
      <c r="C67" s="8" t="s">
        <v>210</v>
      </c>
      <c r="D67" s="8" t="s">
        <v>194</v>
      </c>
      <c r="E67" s="8" t="s">
        <v>208</v>
      </c>
      <c r="F67" s="8" t="s">
        <v>102</v>
      </c>
      <c r="G67" s="8"/>
      <c r="H67" s="8"/>
      <c r="I67" s="9">
        <v>399</v>
      </c>
      <c r="J67" s="10">
        <v>0.3</v>
      </c>
      <c r="K67" s="11">
        <f t="shared" si="7"/>
        <v>279.29999999999995</v>
      </c>
      <c r="L67" s="58">
        <v>0</v>
      </c>
      <c r="M67" s="25">
        <f t="shared" si="8"/>
        <v>0</v>
      </c>
    </row>
    <row r="68" spans="1:13" ht="13" x14ac:dyDescent="0.3">
      <c r="A68" s="8" t="s">
        <v>58</v>
      </c>
      <c r="B68" s="8">
        <v>69010</v>
      </c>
      <c r="C68" s="8" t="s">
        <v>227</v>
      </c>
      <c r="D68" s="8" t="s">
        <v>126</v>
      </c>
      <c r="E68" s="8" t="s">
        <v>208</v>
      </c>
      <c r="F68" s="8" t="s">
        <v>102</v>
      </c>
      <c r="G68" s="8"/>
      <c r="H68" s="8"/>
      <c r="I68" s="9">
        <v>399</v>
      </c>
      <c r="J68" s="10">
        <v>0.3</v>
      </c>
      <c r="K68" s="11">
        <f t="shared" si="7"/>
        <v>279.29999999999995</v>
      </c>
      <c r="L68" s="58">
        <v>0</v>
      </c>
      <c r="M68" s="25">
        <f t="shared" si="8"/>
        <v>0</v>
      </c>
    </row>
    <row r="69" spans="1:13" ht="13" x14ac:dyDescent="0.3">
      <c r="A69" s="8" t="s">
        <v>58</v>
      </c>
      <c r="B69" s="8">
        <v>69011</v>
      </c>
      <c r="C69" s="8" t="s">
        <v>228</v>
      </c>
      <c r="D69" s="8" t="s">
        <v>187</v>
      </c>
      <c r="E69" s="8" t="s">
        <v>208</v>
      </c>
      <c r="F69" s="8" t="s">
        <v>102</v>
      </c>
      <c r="G69" s="8"/>
      <c r="H69" s="8"/>
      <c r="I69" s="9">
        <v>399</v>
      </c>
      <c r="J69" s="10">
        <v>0.3</v>
      </c>
      <c r="K69" s="11">
        <f t="shared" si="7"/>
        <v>279.29999999999995</v>
      </c>
      <c r="L69" s="58">
        <v>0</v>
      </c>
      <c r="M69" s="25">
        <f t="shared" si="8"/>
        <v>0</v>
      </c>
    </row>
    <row r="70" spans="1:13" ht="13" x14ac:dyDescent="0.3">
      <c r="A70" s="8" t="s">
        <v>58</v>
      </c>
      <c r="B70" s="8">
        <v>69012</v>
      </c>
      <c r="C70" s="8" t="s">
        <v>213</v>
      </c>
      <c r="D70" s="8" t="s">
        <v>124</v>
      </c>
      <c r="E70" s="8" t="s">
        <v>208</v>
      </c>
      <c r="F70" s="8" t="s">
        <v>102</v>
      </c>
      <c r="G70" s="8"/>
      <c r="H70" s="8"/>
      <c r="I70" s="9">
        <v>399</v>
      </c>
      <c r="J70" s="10">
        <v>0.3</v>
      </c>
      <c r="K70" s="11">
        <f t="shared" si="7"/>
        <v>279.29999999999995</v>
      </c>
      <c r="L70" s="58">
        <v>0</v>
      </c>
      <c r="M70" s="25">
        <f t="shared" si="8"/>
        <v>0</v>
      </c>
    </row>
    <row r="71" spans="1:13" ht="13" x14ac:dyDescent="0.3">
      <c r="A71" s="8" t="s">
        <v>58</v>
      </c>
      <c r="B71" s="8">
        <v>69013</v>
      </c>
      <c r="C71" s="8" t="s">
        <v>214</v>
      </c>
      <c r="D71" s="8" t="s">
        <v>31</v>
      </c>
      <c r="E71" s="8" t="s">
        <v>208</v>
      </c>
      <c r="F71" s="8" t="s">
        <v>102</v>
      </c>
      <c r="G71" s="8"/>
      <c r="H71" s="8"/>
      <c r="I71" s="9">
        <v>399</v>
      </c>
      <c r="J71" s="10">
        <v>0.3</v>
      </c>
      <c r="K71" s="11">
        <f t="shared" si="7"/>
        <v>279.29999999999995</v>
      </c>
      <c r="L71" s="58">
        <v>0</v>
      </c>
      <c r="M71" s="25">
        <f t="shared" si="8"/>
        <v>0</v>
      </c>
    </row>
    <row r="72" spans="1:13" ht="13" x14ac:dyDescent="0.3">
      <c r="A72" s="8" t="s">
        <v>58</v>
      </c>
      <c r="B72" s="8">
        <v>69014</v>
      </c>
      <c r="C72" s="8" t="s">
        <v>229</v>
      </c>
      <c r="D72" s="8" t="s">
        <v>22</v>
      </c>
      <c r="E72" s="8" t="s">
        <v>208</v>
      </c>
      <c r="F72" s="8" t="s">
        <v>102</v>
      </c>
      <c r="G72" s="8"/>
      <c r="H72" s="8"/>
      <c r="I72" s="9">
        <v>399</v>
      </c>
      <c r="J72" s="10">
        <v>0.3</v>
      </c>
      <c r="K72" s="11">
        <f t="shared" si="7"/>
        <v>279.29999999999995</v>
      </c>
      <c r="L72" s="58">
        <v>0</v>
      </c>
      <c r="M72" s="25">
        <f t="shared" si="8"/>
        <v>0</v>
      </c>
    </row>
    <row r="73" spans="1:13" ht="13" x14ac:dyDescent="0.3">
      <c r="A73" s="8" t="s">
        <v>58</v>
      </c>
      <c r="B73" s="8" t="s">
        <v>58</v>
      </c>
      <c r="C73" s="8" t="s">
        <v>58</v>
      </c>
      <c r="D73" s="8" t="s">
        <v>58</v>
      </c>
      <c r="E73" s="8" t="s">
        <v>58</v>
      </c>
      <c r="F73" s="8" t="s">
        <v>58</v>
      </c>
      <c r="G73" s="8"/>
      <c r="H73" s="8"/>
      <c r="I73" s="9" t="s">
        <v>58</v>
      </c>
      <c r="J73" s="10"/>
      <c r="K73" s="11"/>
      <c r="L73" s="58">
        <v>0</v>
      </c>
      <c r="M73" s="25">
        <f t="shared" si="8"/>
        <v>0</v>
      </c>
    </row>
    <row r="74" spans="1:13" ht="13" x14ac:dyDescent="0.3">
      <c r="A74" s="8" t="s">
        <v>58</v>
      </c>
      <c r="B74" s="8">
        <v>64251</v>
      </c>
      <c r="C74" s="8" t="s">
        <v>230</v>
      </c>
      <c r="D74" s="8" t="s">
        <v>167</v>
      </c>
      <c r="E74" s="8" t="s">
        <v>208</v>
      </c>
      <c r="F74" s="8" t="s">
        <v>102</v>
      </c>
      <c r="G74" s="8"/>
      <c r="H74" s="8"/>
      <c r="I74" s="9">
        <v>219</v>
      </c>
      <c r="J74" s="10">
        <v>0.3</v>
      </c>
      <c r="K74" s="11">
        <f t="shared" ref="K74:K80" si="9">I74*(1-J74)</f>
        <v>153.29999999999998</v>
      </c>
      <c r="L74" s="58">
        <v>0</v>
      </c>
      <c r="M74" s="25">
        <f t="shared" si="8"/>
        <v>0</v>
      </c>
    </row>
    <row r="75" spans="1:13" ht="13" x14ac:dyDescent="0.3">
      <c r="A75" s="8" t="s">
        <v>58</v>
      </c>
      <c r="B75" s="8">
        <v>64252</v>
      </c>
      <c r="C75" s="8" t="s">
        <v>231</v>
      </c>
      <c r="D75" s="8" t="s">
        <v>194</v>
      </c>
      <c r="E75" s="8" t="s">
        <v>208</v>
      </c>
      <c r="F75" s="8" t="s">
        <v>102</v>
      </c>
      <c r="G75" s="8"/>
      <c r="H75" s="8"/>
      <c r="I75" s="9">
        <v>219</v>
      </c>
      <c r="J75" s="10">
        <v>0.3</v>
      </c>
      <c r="K75" s="11">
        <f t="shared" si="9"/>
        <v>153.29999999999998</v>
      </c>
      <c r="L75" s="58">
        <v>0</v>
      </c>
      <c r="M75" s="25">
        <f t="shared" si="8"/>
        <v>0</v>
      </c>
    </row>
    <row r="76" spans="1:13" ht="13" x14ac:dyDescent="0.3">
      <c r="A76" s="8" t="s">
        <v>58</v>
      </c>
      <c r="B76" s="8">
        <v>64253</v>
      </c>
      <c r="C76" s="8" t="s">
        <v>232</v>
      </c>
      <c r="D76" s="8" t="s">
        <v>126</v>
      </c>
      <c r="E76" s="8" t="s">
        <v>208</v>
      </c>
      <c r="F76" s="8" t="s">
        <v>102</v>
      </c>
      <c r="G76" s="8"/>
      <c r="H76" s="8"/>
      <c r="I76" s="9">
        <v>219</v>
      </c>
      <c r="J76" s="10">
        <v>0.3</v>
      </c>
      <c r="K76" s="11">
        <f t="shared" si="9"/>
        <v>153.29999999999998</v>
      </c>
      <c r="L76" s="58">
        <v>0</v>
      </c>
      <c r="M76" s="25">
        <f t="shared" si="8"/>
        <v>0</v>
      </c>
    </row>
    <row r="77" spans="1:13" ht="13" x14ac:dyDescent="0.3">
      <c r="A77" s="8" t="s">
        <v>58</v>
      </c>
      <c r="B77" s="8">
        <v>64254</v>
      </c>
      <c r="C77" s="8" t="s">
        <v>220</v>
      </c>
      <c r="D77" s="8" t="s">
        <v>187</v>
      </c>
      <c r="E77" s="8" t="s">
        <v>208</v>
      </c>
      <c r="F77" s="8" t="s">
        <v>102</v>
      </c>
      <c r="G77" s="8"/>
      <c r="H77" s="8"/>
      <c r="I77" s="9">
        <v>219</v>
      </c>
      <c r="J77" s="10">
        <v>0.3</v>
      </c>
      <c r="K77" s="11">
        <f t="shared" si="9"/>
        <v>153.29999999999998</v>
      </c>
      <c r="L77" s="58">
        <v>0</v>
      </c>
      <c r="M77" s="25">
        <f t="shared" si="8"/>
        <v>0</v>
      </c>
    </row>
    <row r="78" spans="1:13" ht="13" x14ac:dyDescent="0.3">
      <c r="A78" s="8" t="s">
        <v>58</v>
      </c>
      <c r="B78" s="8">
        <v>64255</v>
      </c>
      <c r="C78" s="8" t="s">
        <v>221</v>
      </c>
      <c r="D78" s="8" t="s">
        <v>124</v>
      </c>
      <c r="E78" s="8" t="s">
        <v>208</v>
      </c>
      <c r="F78" s="8" t="s">
        <v>102</v>
      </c>
      <c r="G78" s="8"/>
      <c r="H78" s="8"/>
      <c r="I78" s="9">
        <v>219</v>
      </c>
      <c r="J78" s="10">
        <v>0.3</v>
      </c>
      <c r="K78" s="11">
        <f t="shared" si="9"/>
        <v>153.29999999999998</v>
      </c>
      <c r="L78" s="58">
        <v>0</v>
      </c>
      <c r="M78" s="25">
        <f t="shared" si="8"/>
        <v>0</v>
      </c>
    </row>
    <row r="79" spans="1:13" ht="13" x14ac:dyDescent="0.3">
      <c r="A79" s="8" t="s">
        <v>58</v>
      </c>
      <c r="B79" s="8">
        <v>64256</v>
      </c>
      <c r="C79" s="8" t="s">
        <v>222</v>
      </c>
      <c r="D79" s="8" t="s">
        <v>31</v>
      </c>
      <c r="E79" s="8" t="s">
        <v>208</v>
      </c>
      <c r="F79" s="8" t="s">
        <v>102</v>
      </c>
      <c r="G79" s="8"/>
      <c r="H79" s="8"/>
      <c r="I79" s="9">
        <v>219</v>
      </c>
      <c r="J79" s="10">
        <v>0.3</v>
      </c>
      <c r="K79" s="11">
        <f t="shared" si="9"/>
        <v>153.29999999999998</v>
      </c>
      <c r="L79" s="58">
        <v>0</v>
      </c>
      <c r="M79" s="25">
        <f t="shared" si="8"/>
        <v>0</v>
      </c>
    </row>
    <row r="80" spans="1:13" ht="13" x14ac:dyDescent="0.3">
      <c r="A80" s="8" t="s">
        <v>58</v>
      </c>
      <c r="B80" s="8">
        <v>64257</v>
      </c>
      <c r="C80" s="8" t="s">
        <v>223</v>
      </c>
      <c r="D80" s="8" t="s">
        <v>22</v>
      </c>
      <c r="E80" s="8" t="s">
        <v>208</v>
      </c>
      <c r="F80" s="8" t="s">
        <v>102</v>
      </c>
      <c r="G80" s="8"/>
      <c r="H80" s="8"/>
      <c r="I80" s="9">
        <v>219</v>
      </c>
      <c r="J80" s="10">
        <v>0.3</v>
      </c>
      <c r="K80" s="11">
        <f t="shared" si="9"/>
        <v>153.29999999999998</v>
      </c>
      <c r="L80" s="58">
        <v>0</v>
      </c>
      <c r="M80" s="25">
        <f t="shared" si="8"/>
        <v>0</v>
      </c>
    </row>
    <row r="81" spans="1:13" ht="13" x14ac:dyDescent="0.3">
      <c r="A81" s="8" t="s">
        <v>58</v>
      </c>
      <c r="B81" s="21"/>
      <c r="C81" s="21"/>
      <c r="D81" s="21"/>
      <c r="E81" s="21"/>
      <c r="F81" s="21"/>
      <c r="G81" s="21"/>
      <c r="H81" s="21"/>
      <c r="I81" s="22"/>
      <c r="J81" s="10"/>
      <c r="K81" s="11"/>
      <c r="L81" s="58">
        <v>0</v>
      </c>
      <c r="M81" s="25">
        <f t="shared" si="8"/>
        <v>0</v>
      </c>
    </row>
    <row r="82" spans="1:13" ht="13" x14ac:dyDescent="0.3">
      <c r="A82" s="8" t="s">
        <v>58</v>
      </c>
      <c r="B82" s="21"/>
      <c r="C82" s="23" t="s">
        <v>233</v>
      </c>
      <c r="D82" s="21"/>
      <c r="E82" s="21"/>
      <c r="F82" s="21"/>
      <c r="G82" s="21"/>
      <c r="H82" s="21"/>
      <c r="I82" s="22"/>
      <c r="J82" s="10"/>
      <c r="K82" s="11"/>
      <c r="L82" s="58">
        <v>0</v>
      </c>
      <c r="M82" s="25">
        <f t="shared" si="8"/>
        <v>0</v>
      </c>
    </row>
    <row r="83" spans="1:13" ht="13" x14ac:dyDescent="0.3">
      <c r="A83" s="8" t="s">
        <v>58</v>
      </c>
      <c r="B83" s="8">
        <v>62983</v>
      </c>
      <c r="C83" s="8" t="s">
        <v>234</v>
      </c>
      <c r="D83" s="8" t="s">
        <v>58</v>
      </c>
      <c r="E83" s="8" t="s">
        <v>173</v>
      </c>
      <c r="F83" s="8" t="s">
        <v>102</v>
      </c>
      <c r="G83" s="8"/>
      <c r="H83" s="8"/>
      <c r="I83" s="9">
        <v>1795</v>
      </c>
      <c r="J83" s="10">
        <v>0.3</v>
      </c>
      <c r="K83" s="11">
        <f t="shared" ref="K83:K94" si="10">I83*(1-J83)</f>
        <v>1256.5</v>
      </c>
      <c r="L83" s="58">
        <v>0</v>
      </c>
      <c r="M83" s="25">
        <f t="shared" si="8"/>
        <v>0</v>
      </c>
    </row>
    <row r="84" spans="1:13" ht="13" x14ac:dyDescent="0.3">
      <c r="A84" s="8" t="s">
        <v>58</v>
      </c>
      <c r="B84" s="8">
        <v>62986</v>
      </c>
      <c r="C84" s="8" t="s">
        <v>235</v>
      </c>
      <c r="D84" s="8" t="s">
        <v>58</v>
      </c>
      <c r="E84" s="8" t="s">
        <v>173</v>
      </c>
      <c r="F84" s="8" t="s">
        <v>102</v>
      </c>
      <c r="G84" s="8"/>
      <c r="H84" s="8"/>
      <c r="I84" s="9">
        <v>1795</v>
      </c>
      <c r="J84" s="10">
        <v>0.3</v>
      </c>
      <c r="K84" s="11">
        <f t="shared" si="10"/>
        <v>1256.5</v>
      </c>
      <c r="L84" s="58">
        <v>0</v>
      </c>
      <c r="M84" s="25">
        <f t="shared" si="8"/>
        <v>0</v>
      </c>
    </row>
    <row r="85" spans="1:13" ht="13" x14ac:dyDescent="0.3">
      <c r="A85" s="8" t="s">
        <v>58</v>
      </c>
      <c r="B85" s="8">
        <v>62991</v>
      </c>
      <c r="C85" s="8" t="s">
        <v>236</v>
      </c>
      <c r="D85" s="8" t="s">
        <v>58</v>
      </c>
      <c r="E85" s="8" t="s">
        <v>173</v>
      </c>
      <c r="F85" s="8" t="s">
        <v>102</v>
      </c>
      <c r="G85" s="8"/>
      <c r="H85" s="8"/>
      <c r="I85" s="9">
        <v>1795</v>
      </c>
      <c r="J85" s="10">
        <v>0.3</v>
      </c>
      <c r="K85" s="11">
        <f t="shared" si="10"/>
        <v>1256.5</v>
      </c>
      <c r="L85" s="58">
        <v>0</v>
      </c>
      <c r="M85" s="25">
        <f t="shared" si="8"/>
        <v>0</v>
      </c>
    </row>
    <row r="86" spans="1:13" ht="13" x14ac:dyDescent="0.3">
      <c r="A86" s="8" t="s">
        <v>58</v>
      </c>
      <c r="B86" s="8">
        <v>62984</v>
      </c>
      <c r="C86" s="8" t="s">
        <v>237</v>
      </c>
      <c r="D86" s="8" t="s">
        <v>58</v>
      </c>
      <c r="E86" s="8" t="s">
        <v>182</v>
      </c>
      <c r="F86" s="8" t="s">
        <v>102</v>
      </c>
      <c r="G86" s="8"/>
      <c r="H86" s="8"/>
      <c r="I86" s="9">
        <v>1699</v>
      </c>
      <c r="J86" s="10">
        <v>0.3</v>
      </c>
      <c r="K86" s="11">
        <f t="shared" si="10"/>
        <v>1189.3</v>
      </c>
      <c r="L86" s="58">
        <v>0</v>
      </c>
      <c r="M86" s="25">
        <f t="shared" si="8"/>
        <v>0</v>
      </c>
    </row>
    <row r="87" spans="1:13" ht="13" x14ac:dyDescent="0.3">
      <c r="A87" s="8" t="s">
        <v>58</v>
      </c>
      <c r="B87" s="8">
        <v>63003</v>
      </c>
      <c r="C87" s="8" t="s">
        <v>238</v>
      </c>
      <c r="D87" s="8" t="s">
        <v>58</v>
      </c>
      <c r="E87" s="8" t="s">
        <v>182</v>
      </c>
      <c r="F87" s="8" t="s">
        <v>102</v>
      </c>
      <c r="G87" s="8"/>
      <c r="H87" s="8"/>
      <c r="I87" s="9">
        <v>1699</v>
      </c>
      <c r="J87" s="10">
        <v>0.3</v>
      </c>
      <c r="K87" s="11">
        <f t="shared" si="10"/>
        <v>1189.3</v>
      </c>
      <c r="L87" s="58">
        <v>0</v>
      </c>
      <c r="M87" s="25">
        <f t="shared" si="8"/>
        <v>0</v>
      </c>
    </row>
    <row r="88" spans="1:13" ht="13" x14ac:dyDescent="0.3">
      <c r="A88" s="8" t="s">
        <v>58</v>
      </c>
      <c r="B88" s="8">
        <v>63037</v>
      </c>
      <c r="C88" s="8" t="s">
        <v>239</v>
      </c>
      <c r="D88" s="8" t="s">
        <v>58</v>
      </c>
      <c r="E88" s="8" t="s">
        <v>240</v>
      </c>
      <c r="F88" s="8" t="s">
        <v>102</v>
      </c>
      <c r="G88" s="8"/>
      <c r="H88" s="8"/>
      <c r="I88" s="9">
        <v>1799</v>
      </c>
      <c r="J88" s="10">
        <v>0.3</v>
      </c>
      <c r="K88" s="11">
        <f t="shared" si="10"/>
        <v>1259.3</v>
      </c>
      <c r="L88" s="58">
        <v>0</v>
      </c>
      <c r="M88" s="25">
        <f t="shared" si="8"/>
        <v>0</v>
      </c>
    </row>
    <row r="89" spans="1:13" ht="13" x14ac:dyDescent="0.3">
      <c r="A89" s="8" t="s">
        <v>58</v>
      </c>
      <c r="B89" s="8">
        <v>63035</v>
      </c>
      <c r="C89" s="8" t="s">
        <v>387</v>
      </c>
      <c r="D89" s="8" t="s">
        <v>58</v>
      </c>
      <c r="E89" s="8" t="s">
        <v>192</v>
      </c>
      <c r="F89" s="8" t="s">
        <v>102</v>
      </c>
      <c r="G89" s="8"/>
      <c r="H89" s="8"/>
      <c r="I89" s="9">
        <v>549</v>
      </c>
      <c r="J89" s="10">
        <v>0.3</v>
      </c>
      <c r="K89" s="11">
        <f t="shared" si="10"/>
        <v>384.29999999999995</v>
      </c>
      <c r="L89" s="58">
        <v>0</v>
      </c>
      <c r="M89" s="25">
        <f t="shared" si="8"/>
        <v>0</v>
      </c>
    </row>
    <row r="90" spans="1:13" ht="13" x14ac:dyDescent="0.3">
      <c r="A90" s="8" t="s">
        <v>58</v>
      </c>
      <c r="B90" s="8">
        <v>62985</v>
      </c>
      <c r="C90" s="8" t="s">
        <v>241</v>
      </c>
      <c r="D90" s="8" t="s">
        <v>58</v>
      </c>
      <c r="E90" s="8" t="s">
        <v>168</v>
      </c>
      <c r="F90" s="8" t="s">
        <v>102</v>
      </c>
      <c r="G90" s="8"/>
      <c r="H90" s="8"/>
      <c r="I90" s="9">
        <v>1099</v>
      </c>
      <c r="J90" s="10">
        <v>0.3</v>
      </c>
      <c r="K90" s="11">
        <f t="shared" si="10"/>
        <v>769.3</v>
      </c>
      <c r="L90" s="58">
        <v>0</v>
      </c>
      <c r="M90" s="25">
        <f t="shared" si="8"/>
        <v>0</v>
      </c>
    </row>
    <row r="91" spans="1:13" ht="13" x14ac:dyDescent="0.3">
      <c r="A91" s="8" t="s">
        <v>58</v>
      </c>
      <c r="B91" s="8">
        <v>63034</v>
      </c>
      <c r="C91" s="8" t="s">
        <v>242</v>
      </c>
      <c r="D91" s="8" t="s">
        <v>58</v>
      </c>
      <c r="E91" s="8" t="s">
        <v>240</v>
      </c>
      <c r="F91" s="8" t="s">
        <v>102</v>
      </c>
      <c r="G91" s="8"/>
      <c r="H91" s="8"/>
      <c r="I91" s="9">
        <v>1699</v>
      </c>
      <c r="J91" s="10">
        <v>0.3</v>
      </c>
      <c r="K91" s="11">
        <f t="shared" si="10"/>
        <v>1189.3</v>
      </c>
      <c r="L91" s="58">
        <v>0</v>
      </c>
      <c r="M91" s="25">
        <f t="shared" si="8"/>
        <v>0</v>
      </c>
    </row>
    <row r="92" spans="1:13" ht="13" x14ac:dyDescent="0.3">
      <c r="B92">
        <v>62982</v>
      </c>
      <c r="C92" t="s">
        <v>243</v>
      </c>
      <c r="E92" t="s">
        <v>182</v>
      </c>
      <c r="I92" s="9">
        <v>1799</v>
      </c>
      <c r="J92" s="10">
        <v>0.3</v>
      </c>
      <c r="K92" s="11">
        <f t="shared" si="10"/>
        <v>1259.3</v>
      </c>
      <c r="L92" s="58">
        <v>0</v>
      </c>
      <c r="M92" s="25">
        <f t="shared" si="8"/>
        <v>0</v>
      </c>
    </row>
    <row r="93" spans="1:13" ht="13" x14ac:dyDescent="0.3">
      <c r="B93">
        <v>63038</v>
      </c>
      <c r="C93" t="s">
        <v>244</v>
      </c>
      <c r="E93" t="s">
        <v>240</v>
      </c>
      <c r="I93" s="9">
        <v>1999</v>
      </c>
      <c r="J93" s="10">
        <v>0.3</v>
      </c>
      <c r="K93" s="11">
        <f t="shared" si="10"/>
        <v>1399.3</v>
      </c>
      <c r="L93" s="58">
        <v>0</v>
      </c>
      <c r="M93" s="25">
        <f t="shared" si="8"/>
        <v>0</v>
      </c>
    </row>
    <row r="94" spans="1:13" x14ac:dyDescent="0.25">
      <c r="B94">
        <v>63039</v>
      </c>
      <c r="C94" t="s">
        <v>245</v>
      </c>
      <c r="E94" t="s">
        <v>246</v>
      </c>
      <c r="I94">
        <v>549</v>
      </c>
      <c r="J94" s="10">
        <v>0.3</v>
      </c>
      <c r="K94" s="11">
        <f t="shared" si="10"/>
        <v>384.29999999999995</v>
      </c>
      <c r="L94" s="58">
        <v>0</v>
      </c>
      <c r="M94" s="25">
        <f t="shared" si="8"/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J39"/>
  <sheetViews>
    <sheetView zoomScaleNormal="100" workbookViewId="0">
      <selection activeCell="I3" sqref="I3:I39"/>
    </sheetView>
  </sheetViews>
  <sheetFormatPr defaultColWidth="11.54296875" defaultRowHeight="12.5" x14ac:dyDescent="0.25"/>
  <cols>
    <col min="2" max="2" width="27.7265625" customWidth="1"/>
    <col min="8" max="8" width="12.7265625" customWidth="1"/>
    <col min="1017" max="1023" width="8.6328125" customWidth="1"/>
  </cols>
  <sheetData>
    <row r="1" spans="1:10" ht="13.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59</v>
      </c>
      <c r="F1" s="2" t="s">
        <v>4</v>
      </c>
      <c r="G1" s="2" t="s">
        <v>5</v>
      </c>
      <c r="H1" s="3" t="s">
        <v>60</v>
      </c>
      <c r="I1" s="24" t="s">
        <v>391</v>
      </c>
      <c r="J1" s="24" t="s">
        <v>392</v>
      </c>
    </row>
    <row r="2" spans="1:10" ht="13" x14ac:dyDescent="0.3">
      <c r="A2" s="4" t="s">
        <v>58</v>
      </c>
      <c r="B2" s="4" t="s">
        <v>58</v>
      </c>
      <c r="C2" s="4" t="s">
        <v>58</v>
      </c>
      <c r="D2" s="4" t="s">
        <v>58</v>
      </c>
      <c r="E2" s="4" t="s">
        <v>58</v>
      </c>
      <c r="F2" s="4" t="s">
        <v>58</v>
      </c>
      <c r="G2" s="19"/>
      <c r="H2" s="20"/>
      <c r="I2" s="32">
        <v>0</v>
      </c>
      <c r="J2" s="25">
        <f>ROUND(H2*I2,0)</f>
        <v>0</v>
      </c>
    </row>
    <row r="3" spans="1:10" ht="13" x14ac:dyDescent="0.3">
      <c r="A3" s="8">
        <v>60603</v>
      </c>
      <c r="B3" s="8" t="s">
        <v>247</v>
      </c>
      <c r="C3" s="8" t="s">
        <v>22</v>
      </c>
      <c r="D3" s="8" t="s">
        <v>248</v>
      </c>
      <c r="E3" s="8" t="s">
        <v>102</v>
      </c>
      <c r="F3" s="9">
        <v>199</v>
      </c>
      <c r="G3" s="10">
        <v>0.3</v>
      </c>
      <c r="H3" s="11">
        <f>F3*(1-G3)</f>
        <v>139.29999999999998</v>
      </c>
      <c r="I3" s="58">
        <v>0</v>
      </c>
      <c r="J3" s="25">
        <f t="shared" ref="J3:J39" si="0">ROUND(H3*I3,0)</f>
        <v>0</v>
      </c>
    </row>
    <row r="4" spans="1:10" ht="13" x14ac:dyDescent="0.3">
      <c r="A4" s="8">
        <v>62300</v>
      </c>
      <c r="B4" s="8" t="s">
        <v>249</v>
      </c>
      <c r="C4" s="8" t="s">
        <v>22</v>
      </c>
      <c r="D4" s="8" t="s">
        <v>9</v>
      </c>
      <c r="E4" s="8" t="s">
        <v>102</v>
      </c>
      <c r="F4" s="9">
        <v>229</v>
      </c>
      <c r="G4" s="10">
        <v>0.3</v>
      </c>
      <c r="H4" s="11">
        <f>F4*(1-G4)</f>
        <v>160.29999999999998</v>
      </c>
      <c r="I4" s="58">
        <v>0</v>
      </c>
      <c r="J4" s="25">
        <f t="shared" si="0"/>
        <v>0</v>
      </c>
    </row>
    <row r="5" spans="1:10" ht="13" x14ac:dyDescent="0.3">
      <c r="A5" s="8">
        <v>90248</v>
      </c>
      <c r="B5" s="8" t="s">
        <v>250</v>
      </c>
      <c r="C5" s="8" t="s">
        <v>22</v>
      </c>
      <c r="D5" s="8" t="s">
        <v>9</v>
      </c>
      <c r="E5" s="8" t="s">
        <v>102</v>
      </c>
      <c r="F5" s="9">
        <v>799</v>
      </c>
      <c r="G5" s="10">
        <v>0.3</v>
      </c>
      <c r="H5" s="11">
        <f>F5*(1-G5)</f>
        <v>559.29999999999995</v>
      </c>
      <c r="I5" s="58">
        <v>0</v>
      </c>
      <c r="J5" s="25">
        <f t="shared" si="0"/>
        <v>0</v>
      </c>
    </row>
    <row r="6" spans="1:10" ht="13" x14ac:dyDescent="0.3">
      <c r="A6" s="8">
        <v>90279</v>
      </c>
      <c r="B6" s="8" t="s">
        <v>251</v>
      </c>
      <c r="C6" s="8" t="s">
        <v>22</v>
      </c>
      <c r="D6" s="8" t="s">
        <v>9</v>
      </c>
      <c r="E6" s="8" t="s">
        <v>102</v>
      </c>
      <c r="F6" s="9">
        <v>249</v>
      </c>
      <c r="G6" s="10">
        <v>0.3</v>
      </c>
      <c r="H6" s="11">
        <f>F6*(1-G6)</f>
        <v>174.29999999999998</v>
      </c>
      <c r="I6" s="58">
        <v>0</v>
      </c>
      <c r="J6" s="25">
        <f t="shared" si="0"/>
        <v>0</v>
      </c>
    </row>
    <row r="7" spans="1:10" ht="13" x14ac:dyDescent="0.3">
      <c r="A7" s="8" t="s">
        <v>58</v>
      </c>
      <c r="B7" s="8" t="s">
        <v>58</v>
      </c>
      <c r="C7" s="8" t="s">
        <v>58</v>
      </c>
      <c r="D7" s="8" t="s">
        <v>58</v>
      </c>
      <c r="E7" s="8" t="s">
        <v>58</v>
      </c>
      <c r="F7" s="9"/>
      <c r="G7" s="10"/>
      <c r="H7" s="11"/>
      <c r="I7" s="58">
        <v>0</v>
      </c>
      <c r="J7" s="25">
        <f t="shared" si="0"/>
        <v>0</v>
      </c>
    </row>
    <row r="8" spans="1:10" ht="13" x14ac:dyDescent="0.3">
      <c r="A8" s="8">
        <v>90258</v>
      </c>
      <c r="B8" s="8" t="s">
        <v>252</v>
      </c>
      <c r="C8" s="8" t="s">
        <v>167</v>
      </c>
      <c r="D8" s="8" t="s">
        <v>192</v>
      </c>
      <c r="E8" s="8" t="s">
        <v>102</v>
      </c>
      <c r="F8" s="9">
        <v>99</v>
      </c>
      <c r="G8" s="10">
        <v>0.3</v>
      </c>
      <c r="H8" s="11">
        <f t="shared" ref="H8:H15" si="1">F8*(1-G8)</f>
        <v>69.3</v>
      </c>
      <c r="I8" s="58">
        <v>0</v>
      </c>
      <c r="J8" s="25">
        <f t="shared" si="0"/>
        <v>0</v>
      </c>
    </row>
    <row r="9" spans="1:10" ht="13" x14ac:dyDescent="0.3">
      <c r="A9" s="8">
        <v>90058</v>
      </c>
      <c r="B9" s="8" t="s">
        <v>253</v>
      </c>
      <c r="C9" s="8" t="s">
        <v>194</v>
      </c>
      <c r="D9" s="8" t="s">
        <v>192</v>
      </c>
      <c r="E9" s="8" t="s">
        <v>102</v>
      </c>
      <c r="F9" s="9">
        <v>99</v>
      </c>
      <c r="G9" s="10">
        <v>0.3</v>
      </c>
      <c r="H9" s="11">
        <f t="shared" si="1"/>
        <v>69.3</v>
      </c>
      <c r="I9" s="58">
        <v>0</v>
      </c>
      <c r="J9" s="25">
        <f t="shared" si="0"/>
        <v>0</v>
      </c>
    </row>
    <row r="10" spans="1:10" ht="13" x14ac:dyDescent="0.3">
      <c r="A10" s="8">
        <v>90256</v>
      </c>
      <c r="B10" s="8" t="s">
        <v>254</v>
      </c>
      <c r="C10" s="8" t="s">
        <v>126</v>
      </c>
      <c r="D10" s="8" t="s">
        <v>192</v>
      </c>
      <c r="E10" s="8" t="s">
        <v>102</v>
      </c>
      <c r="F10" s="9">
        <v>99</v>
      </c>
      <c r="G10" s="10">
        <v>0.3</v>
      </c>
      <c r="H10" s="11">
        <f t="shared" si="1"/>
        <v>69.3</v>
      </c>
      <c r="I10" s="58">
        <v>0</v>
      </c>
      <c r="J10" s="25">
        <f t="shared" si="0"/>
        <v>0</v>
      </c>
    </row>
    <row r="11" spans="1:10" ht="13" x14ac:dyDescent="0.3">
      <c r="A11" s="8">
        <v>90255</v>
      </c>
      <c r="B11" s="8" t="s">
        <v>255</v>
      </c>
      <c r="C11" s="8" t="s">
        <v>187</v>
      </c>
      <c r="D11" s="8" t="s">
        <v>192</v>
      </c>
      <c r="E11" s="8" t="s">
        <v>102</v>
      </c>
      <c r="F11" s="9">
        <v>99</v>
      </c>
      <c r="G11" s="10">
        <v>0.3</v>
      </c>
      <c r="H11" s="11">
        <f t="shared" si="1"/>
        <v>69.3</v>
      </c>
      <c r="I11" s="58">
        <v>0</v>
      </c>
      <c r="J11" s="25">
        <f t="shared" si="0"/>
        <v>0</v>
      </c>
    </row>
    <row r="12" spans="1:10" ht="13" x14ac:dyDescent="0.3">
      <c r="A12" s="8">
        <v>90254</v>
      </c>
      <c r="B12" s="8" t="s">
        <v>256</v>
      </c>
      <c r="C12" s="8" t="s">
        <v>124</v>
      </c>
      <c r="D12" s="8" t="s">
        <v>192</v>
      </c>
      <c r="E12" s="8" t="s">
        <v>102</v>
      </c>
      <c r="F12" s="9">
        <v>99</v>
      </c>
      <c r="G12" s="10">
        <v>0.3</v>
      </c>
      <c r="H12" s="11">
        <f t="shared" si="1"/>
        <v>69.3</v>
      </c>
      <c r="I12" s="58">
        <v>0</v>
      </c>
      <c r="J12" s="25">
        <f t="shared" si="0"/>
        <v>0</v>
      </c>
    </row>
    <row r="13" spans="1:10" ht="13" x14ac:dyDescent="0.3">
      <c r="A13" s="8">
        <v>90252</v>
      </c>
      <c r="B13" s="8" t="s">
        <v>257</v>
      </c>
      <c r="C13" s="8" t="s">
        <v>31</v>
      </c>
      <c r="D13" s="8" t="s">
        <v>192</v>
      </c>
      <c r="E13" s="8" t="s">
        <v>102</v>
      </c>
      <c r="F13" s="9">
        <v>99</v>
      </c>
      <c r="G13" s="10">
        <v>0.3</v>
      </c>
      <c r="H13" s="11">
        <f t="shared" si="1"/>
        <v>69.3</v>
      </c>
      <c r="I13" s="58">
        <v>0</v>
      </c>
      <c r="J13" s="25">
        <f t="shared" si="0"/>
        <v>0</v>
      </c>
    </row>
    <row r="14" spans="1:10" ht="13" x14ac:dyDescent="0.3">
      <c r="A14" s="8">
        <v>90060</v>
      </c>
      <c r="B14" s="8" t="s">
        <v>258</v>
      </c>
      <c r="C14" s="8" t="s">
        <v>8</v>
      </c>
      <c r="D14" s="8" t="s">
        <v>192</v>
      </c>
      <c r="E14" s="8" t="s">
        <v>102</v>
      </c>
      <c r="F14" s="9">
        <v>99</v>
      </c>
      <c r="G14" s="10">
        <v>0.3</v>
      </c>
      <c r="H14" s="11">
        <f t="shared" si="1"/>
        <v>69.3</v>
      </c>
      <c r="I14" s="58">
        <v>0</v>
      </c>
      <c r="J14" s="25">
        <f t="shared" si="0"/>
        <v>0</v>
      </c>
    </row>
    <row r="15" spans="1:10" ht="13" x14ac:dyDescent="0.3">
      <c r="A15" s="8">
        <v>90061</v>
      </c>
      <c r="B15" s="8" t="s">
        <v>259</v>
      </c>
      <c r="C15" s="8" t="s">
        <v>260</v>
      </c>
      <c r="D15" s="8" t="s">
        <v>192</v>
      </c>
      <c r="E15" s="8" t="s">
        <v>102</v>
      </c>
      <c r="F15" s="9">
        <v>199</v>
      </c>
      <c r="G15" s="10">
        <v>0.3</v>
      </c>
      <c r="H15" s="11">
        <f t="shared" si="1"/>
        <v>139.29999999999998</v>
      </c>
      <c r="I15" s="58">
        <v>0</v>
      </c>
      <c r="J15" s="25">
        <f t="shared" si="0"/>
        <v>0</v>
      </c>
    </row>
    <row r="16" spans="1:10" ht="13" x14ac:dyDescent="0.3">
      <c r="A16" s="8" t="s">
        <v>58</v>
      </c>
      <c r="B16" s="8" t="s">
        <v>58</v>
      </c>
      <c r="C16" s="8" t="s">
        <v>58</v>
      </c>
      <c r="D16" s="8" t="s">
        <v>58</v>
      </c>
      <c r="E16" s="8" t="s">
        <v>58</v>
      </c>
      <c r="F16" s="9" t="s">
        <v>58</v>
      </c>
      <c r="G16" s="10"/>
      <c r="H16" s="11"/>
      <c r="I16" s="58">
        <v>0</v>
      </c>
      <c r="J16" s="25">
        <f t="shared" si="0"/>
        <v>0</v>
      </c>
    </row>
    <row r="17" spans="1:10" ht="13" x14ac:dyDescent="0.3">
      <c r="A17" s="8">
        <v>90244</v>
      </c>
      <c r="B17" s="8" t="s">
        <v>261</v>
      </c>
      <c r="C17" s="8" t="s">
        <v>194</v>
      </c>
      <c r="D17" s="8" t="s">
        <v>192</v>
      </c>
      <c r="E17" s="8" t="s">
        <v>102</v>
      </c>
      <c r="F17" s="9">
        <v>149</v>
      </c>
      <c r="G17" s="10">
        <v>0.3</v>
      </c>
      <c r="H17" s="11">
        <f>F17*(1-G17)</f>
        <v>104.3</v>
      </c>
      <c r="I17" s="58">
        <v>0</v>
      </c>
      <c r="J17" s="25">
        <f t="shared" si="0"/>
        <v>0</v>
      </c>
    </row>
    <row r="18" spans="1:10" ht="13" x14ac:dyDescent="0.3">
      <c r="A18" s="8">
        <v>90243</v>
      </c>
      <c r="B18" s="8" t="s">
        <v>262</v>
      </c>
      <c r="C18" s="8" t="s">
        <v>187</v>
      </c>
      <c r="D18" s="8" t="s">
        <v>192</v>
      </c>
      <c r="E18" s="8" t="s">
        <v>102</v>
      </c>
      <c r="F18" s="9">
        <v>149</v>
      </c>
      <c r="G18" s="10">
        <v>0.3</v>
      </c>
      <c r="H18" s="11">
        <f>F18*(1-G18)</f>
        <v>104.3</v>
      </c>
      <c r="I18" s="58">
        <v>0</v>
      </c>
      <c r="J18" s="25">
        <f t="shared" si="0"/>
        <v>0</v>
      </c>
    </row>
    <row r="19" spans="1:10" ht="13" x14ac:dyDescent="0.3">
      <c r="A19" s="8" t="s">
        <v>58</v>
      </c>
      <c r="B19" s="8" t="s">
        <v>58</v>
      </c>
      <c r="C19" s="8" t="s">
        <v>58</v>
      </c>
      <c r="D19" s="8" t="s">
        <v>58</v>
      </c>
      <c r="E19" s="8" t="s">
        <v>58</v>
      </c>
      <c r="F19" s="9" t="s">
        <v>58</v>
      </c>
      <c r="G19" s="10"/>
      <c r="H19" s="11"/>
      <c r="I19" s="58">
        <v>0</v>
      </c>
      <c r="J19" s="25">
        <f t="shared" si="0"/>
        <v>0</v>
      </c>
    </row>
    <row r="20" spans="1:10" ht="13" x14ac:dyDescent="0.3">
      <c r="A20" s="8">
        <v>90277</v>
      </c>
      <c r="B20" s="8" t="s">
        <v>263</v>
      </c>
      <c r="C20" s="8" t="s">
        <v>167</v>
      </c>
      <c r="D20" s="8" t="s">
        <v>192</v>
      </c>
      <c r="E20" s="8" t="s">
        <v>102</v>
      </c>
      <c r="F20" s="9">
        <v>249</v>
      </c>
      <c r="G20" s="10">
        <v>0.3</v>
      </c>
      <c r="H20" s="11">
        <f t="shared" ref="H20:H25" si="2">F20*(1-G20)</f>
        <v>174.29999999999998</v>
      </c>
      <c r="I20" s="58">
        <v>0</v>
      </c>
      <c r="J20" s="25">
        <f t="shared" si="0"/>
        <v>0</v>
      </c>
    </row>
    <row r="21" spans="1:10" ht="13" x14ac:dyDescent="0.3">
      <c r="A21" s="8">
        <v>90246</v>
      </c>
      <c r="B21" s="8" t="s">
        <v>264</v>
      </c>
      <c r="C21" s="8" t="s">
        <v>126</v>
      </c>
      <c r="D21" s="8" t="s">
        <v>192</v>
      </c>
      <c r="E21" s="8" t="s">
        <v>102</v>
      </c>
      <c r="F21" s="9">
        <v>249</v>
      </c>
      <c r="G21" s="10">
        <v>0.3</v>
      </c>
      <c r="H21" s="11">
        <f t="shared" si="2"/>
        <v>174.29999999999998</v>
      </c>
      <c r="I21" s="58">
        <v>0</v>
      </c>
      <c r="J21" s="25">
        <f t="shared" si="0"/>
        <v>0</v>
      </c>
    </row>
    <row r="22" spans="1:10" ht="13" x14ac:dyDescent="0.3">
      <c r="A22" s="8">
        <v>90247</v>
      </c>
      <c r="B22" s="8" t="s">
        <v>265</v>
      </c>
      <c r="C22" s="8" t="s">
        <v>187</v>
      </c>
      <c r="D22" s="8" t="s">
        <v>192</v>
      </c>
      <c r="E22" s="8" t="s">
        <v>102</v>
      </c>
      <c r="F22" s="9">
        <v>249</v>
      </c>
      <c r="G22" s="10">
        <v>0.3</v>
      </c>
      <c r="H22" s="11">
        <f t="shared" si="2"/>
        <v>174.29999999999998</v>
      </c>
      <c r="I22" s="58">
        <v>0</v>
      </c>
      <c r="J22" s="25">
        <f t="shared" si="0"/>
        <v>0</v>
      </c>
    </row>
    <row r="23" spans="1:10" ht="13" x14ac:dyDescent="0.3">
      <c r="A23" s="8">
        <v>90245</v>
      </c>
      <c r="B23" s="8" t="s">
        <v>266</v>
      </c>
      <c r="C23" s="8" t="s">
        <v>124</v>
      </c>
      <c r="D23" s="8" t="s">
        <v>192</v>
      </c>
      <c r="E23" s="8" t="s">
        <v>102</v>
      </c>
      <c r="F23" s="9">
        <v>249</v>
      </c>
      <c r="G23" s="10">
        <v>0.3</v>
      </c>
      <c r="H23" s="11">
        <f t="shared" si="2"/>
        <v>174.29999999999998</v>
      </c>
      <c r="I23" s="58">
        <v>0</v>
      </c>
      <c r="J23" s="25">
        <f t="shared" si="0"/>
        <v>0</v>
      </c>
    </row>
    <row r="24" spans="1:10" ht="13" x14ac:dyDescent="0.3">
      <c r="A24" s="8">
        <v>90259</v>
      </c>
      <c r="B24" s="8" t="s">
        <v>267</v>
      </c>
      <c r="C24" s="8" t="s">
        <v>167</v>
      </c>
      <c r="D24" s="8" t="s">
        <v>192</v>
      </c>
      <c r="E24" s="8" t="s">
        <v>102</v>
      </c>
      <c r="F24" s="9">
        <v>249</v>
      </c>
      <c r="G24" s="10">
        <v>0.3</v>
      </c>
      <c r="H24" s="11">
        <f t="shared" si="2"/>
        <v>174.29999999999998</v>
      </c>
      <c r="I24" s="58">
        <v>0</v>
      </c>
      <c r="J24" s="25">
        <f t="shared" si="0"/>
        <v>0</v>
      </c>
    </row>
    <row r="25" spans="1:10" ht="13" x14ac:dyDescent="0.3">
      <c r="A25" s="8">
        <v>90260</v>
      </c>
      <c r="B25" s="8" t="s">
        <v>268</v>
      </c>
      <c r="C25" s="8" t="s">
        <v>269</v>
      </c>
      <c r="D25" s="8" t="s">
        <v>192</v>
      </c>
      <c r="E25" s="8" t="s">
        <v>102</v>
      </c>
      <c r="F25" s="9">
        <v>299</v>
      </c>
      <c r="G25" s="10">
        <v>0.3</v>
      </c>
      <c r="H25" s="11">
        <f t="shared" si="2"/>
        <v>209.29999999999998</v>
      </c>
      <c r="I25" s="58">
        <v>0</v>
      </c>
      <c r="J25" s="25">
        <f t="shared" si="0"/>
        <v>0</v>
      </c>
    </row>
    <row r="26" spans="1:10" ht="13" x14ac:dyDescent="0.3">
      <c r="A26" s="8" t="s">
        <v>58</v>
      </c>
      <c r="B26" s="8" t="s">
        <v>58</v>
      </c>
      <c r="C26" s="8" t="s">
        <v>58</v>
      </c>
      <c r="D26" s="8" t="s">
        <v>58</v>
      </c>
      <c r="E26" s="8" t="s">
        <v>58</v>
      </c>
      <c r="F26" s="9" t="s">
        <v>58</v>
      </c>
      <c r="G26" s="10"/>
      <c r="H26" s="11"/>
      <c r="I26" s="58">
        <v>0</v>
      </c>
      <c r="J26" s="25">
        <f t="shared" si="0"/>
        <v>0</v>
      </c>
    </row>
    <row r="27" spans="1:10" ht="13" x14ac:dyDescent="0.3">
      <c r="A27" s="8">
        <v>90274</v>
      </c>
      <c r="B27" s="8" t="s">
        <v>270</v>
      </c>
      <c r="C27" s="8" t="s">
        <v>194</v>
      </c>
      <c r="D27" s="8" t="s">
        <v>179</v>
      </c>
      <c r="E27" s="8" t="s">
        <v>102</v>
      </c>
      <c r="F27" s="9">
        <v>129</v>
      </c>
      <c r="G27" s="10">
        <v>0.3</v>
      </c>
      <c r="H27" s="11">
        <f t="shared" ref="H27:H32" si="3">F27*(1-G27)</f>
        <v>90.3</v>
      </c>
      <c r="I27" s="58">
        <v>0</v>
      </c>
      <c r="J27" s="25">
        <f t="shared" si="0"/>
        <v>0</v>
      </c>
    </row>
    <row r="28" spans="1:10" ht="13" x14ac:dyDescent="0.3">
      <c r="A28" s="8">
        <v>90272</v>
      </c>
      <c r="B28" s="8" t="s">
        <v>271</v>
      </c>
      <c r="C28" s="8" t="s">
        <v>126</v>
      </c>
      <c r="D28" s="8" t="s">
        <v>179</v>
      </c>
      <c r="E28" s="8" t="s">
        <v>102</v>
      </c>
      <c r="F28" s="9">
        <v>129</v>
      </c>
      <c r="G28" s="10">
        <v>0.3</v>
      </c>
      <c r="H28" s="11">
        <f t="shared" si="3"/>
        <v>90.3</v>
      </c>
      <c r="I28" s="58">
        <v>0</v>
      </c>
      <c r="J28" s="25">
        <f t="shared" si="0"/>
        <v>0</v>
      </c>
    </row>
    <row r="29" spans="1:10" ht="13" x14ac:dyDescent="0.3">
      <c r="A29" s="8">
        <v>90273</v>
      </c>
      <c r="B29" s="8" t="s">
        <v>272</v>
      </c>
      <c r="C29" s="8" t="s">
        <v>273</v>
      </c>
      <c r="D29" s="8" t="s">
        <v>179</v>
      </c>
      <c r="E29" s="8" t="s">
        <v>102</v>
      </c>
      <c r="F29" s="9">
        <v>129</v>
      </c>
      <c r="G29" s="10">
        <v>0.3</v>
      </c>
      <c r="H29" s="11">
        <f t="shared" si="3"/>
        <v>90.3</v>
      </c>
      <c r="I29" s="58">
        <v>0</v>
      </c>
      <c r="J29" s="25">
        <f t="shared" si="0"/>
        <v>0</v>
      </c>
    </row>
    <row r="30" spans="1:10" ht="13" x14ac:dyDescent="0.3">
      <c r="A30" s="8">
        <v>90275</v>
      </c>
      <c r="B30" s="8" t="s">
        <v>274</v>
      </c>
      <c r="C30" s="8" t="s">
        <v>8</v>
      </c>
      <c r="D30" s="8" t="s">
        <v>179</v>
      </c>
      <c r="E30" s="8" t="s">
        <v>102</v>
      </c>
      <c r="F30" s="9">
        <v>129</v>
      </c>
      <c r="G30" s="10">
        <v>0.3</v>
      </c>
      <c r="H30" s="11">
        <f t="shared" si="3"/>
        <v>90.3</v>
      </c>
      <c r="I30" s="58">
        <v>0</v>
      </c>
      <c r="J30" s="25">
        <f t="shared" si="0"/>
        <v>0</v>
      </c>
    </row>
    <row r="31" spans="1:10" ht="13" x14ac:dyDescent="0.3">
      <c r="A31" s="8">
        <v>90271</v>
      </c>
      <c r="B31" s="8" t="s">
        <v>275</v>
      </c>
      <c r="C31" s="8" t="s">
        <v>187</v>
      </c>
      <c r="D31" s="8" t="s">
        <v>179</v>
      </c>
      <c r="E31" s="8" t="s">
        <v>102</v>
      </c>
      <c r="F31" s="9">
        <v>129</v>
      </c>
      <c r="G31" s="10">
        <v>0.3</v>
      </c>
      <c r="H31" s="11">
        <f t="shared" si="3"/>
        <v>90.3</v>
      </c>
      <c r="I31" s="58">
        <v>0</v>
      </c>
      <c r="J31" s="25">
        <f t="shared" si="0"/>
        <v>0</v>
      </c>
    </row>
    <row r="32" spans="1:10" ht="13" x14ac:dyDescent="0.3">
      <c r="A32" s="8">
        <v>90270</v>
      </c>
      <c r="B32" s="8" t="s">
        <v>276</v>
      </c>
      <c r="C32" s="8" t="s">
        <v>124</v>
      </c>
      <c r="D32" s="8" t="s">
        <v>179</v>
      </c>
      <c r="E32" s="8" t="s">
        <v>102</v>
      </c>
      <c r="F32" s="9">
        <v>129</v>
      </c>
      <c r="G32" s="10">
        <v>0.3</v>
      </c>
      <c r="H32" s="11">
        <f t="shared" si="3"/>
        <v>90.3</v>
      </c>
      <c r="I32" s="58">
        <v>0</v>
      </c>
      <c r="J32" s="25">
        <f t="shared" si="0"/>
        <v>0</v>
      </c>
    </row>
    <row r="33" spans="1:10" ht="13" x14ac:dyDescent="0.3">
      <c r="A33" s="8" t="s">
        <v>58</v>
      </c>
      <c r="B33" s="8" t="s">
        <v>58</v>
      </c>
      <c r="C33" s="8" t="s">
        <v>58</v>
      </c>
      <c r="D33" s="8" t="s">
        <v>58</v>
      </c>
      <c r="E33" s="8" t="s">
        <v>58</v>
      </c>
      <c r="F33" s="9" t="s">
        <v>58</v>
      </c>
      <c r="G33" s="10"/>
      <c r="H33" s="11"/>
      <c r="I33" s="58">
        <v>0</v>
      </c>
      <c r="J33" s="25">
        <f t="shared" si="0"/>
        <v>0</v>
      </c>
    </row>
    <row r="34" spans="1:10" ht="13" x14ac:dyDescent="0.3">
      <c r="A34" s="8">
        <v>90276</v>
      </c>
      <c r="B34" s="8" t="s">
        <v>277</v>
      </c>
      <c r="C34" s="8" t="s">
        <v>167</v>
      </c>
      <c r="D34" s="8" t="s">
        <v>179</v>
      </c>
      <c r="E34" s="8" t="s">
        <v>102</v>
      </c>
      <c r="F34" s="9">
        <v>249</v>
      </c>
      <c r="G34" s="10">
        <v>0.3</v>
      </c>
      <c r="H34" s="11">
        <f>F34*(1-G34)</f>
        <v>174.29999999999998</v>
      </c>
      <c r="I34" s="58">
        <v>0</v>
      </c>
      <c r="J34" s="25">
        <f t="shared" si="0"/>
        <v>0</v>
      </c>
    </row>
    <row r="35" spans="1:10" ht="13" x14ac:dyDescent="0.3">
      <c r="A35" s="8">
        <v>90278</v>
      </c>
      <c r="B35" s="8" t="s">
        <v>278</v>
      </c>
      <c r="C35" s="8" t="s">
        <v>187</v>
      </c>
      <c r="D35" s="8" t="s">
        <v>179</v>
      </c>
      <c r="E35" s="8" t="s">
        <v>102</v>
      </c>
      <c r="F35" s="9">
        <v>249</v>
      </c>
      <c r="G35" s="10">
        <v>0.3</v>
      </c>
      <c r="H35" s="11">
        <f>F35*(1-G35)</f>
        <v>174.29999999999998</v>
      </c>
      <c r="I35" s="58">
        <v>0</v>
      </c>
      <c r="J35" s="25">
        <f t="shared" si="0"/>
        <v>0</v>
      </c>
    </row>
    <row r="36" spans="1:10" ht="13" x14ac:dyDescent="0.3">
      <c r="A36" s="8">
        <v>90281</v>
      </c>
      <c r="B36" s="8" t="s">
        <v>279</v>
      </c>
      <c r="C36" s="8" t="s">
        <v>8</v>
      </c>
      <c r="D36" s="8" t="s">
        <v>179</v>
      </c>
      <c r="E36" s="8" t="s">
        <v>102</v>
      </c>
      <c r="F36" s="9">
        <v>249</v>
      </c>
      <c r="G36" s="10">
        <v>0.3</v>
      </c>
      <c r="H36" s="11">
        <f>F36*(1-G36)</f>
        <v>174.29999999999998</v>
      </c>
      <c r="I36" s="58">
        <v>0</v>
      </c>
      <c r="J36" s="25">
        <f t="shared" si="0"/>
        <v>0</v>
      </c>
    </row>
    <row r="37" spans="1:10" ht="13" x14ac:dyDescent="0.3">
      <c r="A37" s="8" t="s">
        <v>58</v>
      </c>
      <c r="B37" s="8" t="s">
        <v>58</v>
      </c>
      <c r="C37" s="8" t="s">
        <v>58</v>
      </c>
      <c r="D37" s="8" t="s">
        <v>58</v>
      </c>
      <c r="E37" s="8" t="s">
        <v>58</v>
      </c>
      <c r="F37" s="9" t="s">
        <v>58</v>
      </c>
      <c r="G37" s="10"/>
      <c r="H37" s="11"/>
      <c r="I37" s="58">
        <v>0</v>
      </c>
      <c r="J37" s="25">
        <f t="shared" si="0"/>
        <v>0</v>
      </c>
    </row>
    <row r="38" spans="1:10" ht="13" x14ac:dyDescent="0.3">
      <c r="A38" s="8">
        <v>68113</v>
      </c>
      <c r="B38" s="8" t="s">
        <v>280</v>
      </c>
      <c r="C38" s="8" t="s">
        <v>8</v>
      </c>
      <c r="D38" s="8" t="s">
        <v>178</v>
      </c>
      <c r="E38" s="8" t="s">
        <v>102</v>
      </c>
      <c r="F38" s="9">
        <v>149</v>
      </c>
      <c r="G38" s="10">
        <v>0.3</v>
      </c>
      <c r="H38" s="11">
        <f>F38*(1-G38)</f>
        <v>104.3</v>
      </c>
      <c r="I38" s="58">
        <v>0</v>
      </c>
      <c r="J38" s="25">
        <f t="shared" si="0"/>
        <v>0</v>
      </c>
    </row>
    <row r="39" spans="1:10" ht="13" x14ac:dyDescent="0.3">
      <c r="A39" s="8">
        <v>68112</v>
      </c>
      <c r="B39" s="8" t="s">
        <v>281</v>
      </c>
      <c r="C39" s="8" t="s">
        <v>282</v>
      </c>
      <c r="D39" s="8" t="s">
        <v>283</v>
      </c>
      <c r="E39" s="8" t="s">
        <v>284</v>
      </c>
      <c r="F39" s="9">
        <v>149</v>
      </c>
      <c r="G39" s="10">
        <v>0.3</v>
      </c>
      <c r="H39" s="11">
        <f>F39*(1-G39)</f>
        <v>104.3</v>
      </c>
      <c r="I39" s="58">
        <v>0</v>
      </c>
      <c r="J39" s="25">
        <f t="shared" si="0"/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/>
  <dimension ref="A1:AR46"/>
  <sheetViews>
    <sheetView zoomScaleNormal="100" workbookViewId="0">
      <selection activeCell="I39" sqref="I39"/>
    </sheetView>
  </sheetViews>
  <sheetFormatPr defaultColWidth="11.54296875" defaultRowHeight="12.5" x14ac:dyDescent="0.25"/>
  <cols>
    <col min="2" max="2" width="28.1796875" customWidth="1"/>
    <col min="6" max="6" width="9.54296875" customWidth="1"/>
    <col min="8" max="8" width="12.7265625" customWidth="1"/>
    <col min="1025" max="1025" width="8.6328125" customWidth="1"/>
  </cols>
  <sheetData>
    <row r="1" spans="1:17" ht="13.5" thickBot="1" x14ac:dyDescent="0.35">
      <c r="A1" s="34" t="s">
        <v>0</v>
      </c>
      <c r="B1" s="35" t="s">
        <v>1</v>
      </c>
      <c r="C1" s="35" t="s">
        <v>285</v>
      </c>
      <c r="D1" s="35" t="s">
        <v>286</v>
      </c>
      <c r="E1" s="35" t="s">
        <v>398</v>
      </c>
      <c r="F1" s="35" t="s">
        <v>287</v>
      </c>
      <c r="G1" s="35" t="s">
        <v>5</v>
      </c>
      <c r="H1" s="35" t="s">
        <v>60</v>
      </c>
      <c r="I1" s="36" t="s">
        <v>391</v>
      </c>
      <c r="J1" s="54" t="s">
        <v>392</v>
      </c>
    </row>
    <row r="2" spans="1:17" ht="13" x14ac:dyDescent="0.3">
      <c r="A2" s="37">
        <v>67169</v>
      </c>
      <c r="B2" s="37" t="s">
        <v>288</v>
      </c>
      <c r="C2" s="37" t="s">
        <v>289</v>
      </c>
      <c r="D2" s="37" t="s">
        <v>22</v>
      </c>
      <c r="E2" s="37"/>
      <c r="F2" s="38">
        <v>1495</v>
      </c>
      <c r="G2" s="39">
        <v>0.3</v>
      </c>
      <c r="H2" s="40">
        <f t="shared" ref="H2:H46" si="0">F2*(1-G2)</f>
        <v>1046.5</v>
      </c>
      <c r="I2" s="59">
        <v>0</v>
      </c>
      <c r="J2" s="55">
        <f>ROUND(H2*I2,0)</f>
        <v>0</v>
      </c>
    </row>
    <row r="3" spans="1:17" ht="13" x14ac:dyDescent="0.3">
      <c r="A3" s="41">
        <v>67147</v>
      </c>
      <c r="B3" s="41" t="s">
        <v>290</v>
      </c>
      <c r="C3" s="41" t="s">
        <v>289</v>
      </c>
      <c r="D3" s="41" t="s">
        <v>22</v>
      </c>
      <c r="E3" s="41"/>
      <c r="F3" s="42">
        <v>4600</v>
      </c>
      <c r="G3" s="43">
        <v>0.3</v>
      </c>
      <c r="H3" s="44">
        <f t="shared" si="0"/>
        <v>3220</v>
      </c>
      <c r="I3" s="59">
        <v>0</v>
      </c>
      <c r="J3" s="56">
        <f t="shared" ref="J3:J46" si="1">ROUND(H3*I3,0)</f>
        <v>0</v>
      </c>
    </row>
    <row r="4" spans="1:17" ht="13" x14ac:dyDescent="0.3">
      <c r="A4" s="45">
        <v>67168</v>
      </c>
      <c r="B4" s="45" t="s">
        <v>291</v>
      </c>
      <c r="C4" s="45" t="s">
        <v>292</v>
      </c>
      <c r="D4" s="45" t="s">
        <v>22</v>
      </c>
      <c r="E4" s="45"/>
      <c r="F4" s="46">
        <v>4600</v>
      </c>
      <c r="G4" s="47">
        <v>0.3</v>
      </c>
      <c r="H4" s="44">
        <f t="shared" si="0"/>
        <v>3220</v>
      </c>
      <c r="I4" s="59">
        <v>0</v>
      </c>
      <c r="J4" s="55">
        <f t="shared" si="1"/>
        <v>0</v>
      </c>
    </row>
    <row r="5" spans="1:17" ht="13" x14ac:dyDescent="0.3">
      <c r="A5" s="41">
        <v>67161</v>
      </c>
      <c r="B5" s="41" t="s">
        <v>293</v>
      </c>
      <c r="C5" s="41" t="s">
        <v>289</v>
      </c>
      <c r="D5" s="41" t="s">
        <v>8</v>
      </c>
      <c r="E5" s="41"/>
      <c r="F5" s="42">
        <v>3100</v>
      </c>
      <c r="G5" s="43">
        <v>0.3</v>
      </c>
      <c r="H5" s="44">
        <f t="shared" si="0"/>
        <v>2170</v>
      </c>
      <c r="I5" s="59">
        <v>0</v>
      </c>
      <c r="J5" s="56">
        <f t="shared" si="1"/>
        <v>0</v>
      </c>
    </row>
    <row r="6" spans="1:17" ht="13" x14ac:dyDescent="0.3">
      <c r="A6" s="45">
        <v>67177</v>
      </c>
      <c r="B6" s="45" t="s">
        <v>294</v>
      </c>
      <c r="C6" s="45" t="s">
        <v>289</v>
      </c>
      <c r="D6" s="45" t="s">
        <v>22</v>
      </c>
      <c r="E6" s="45"/>
      <c r="F6" s="46">
        <v>3100</v>
      </c>
      <c r="G6" s="47">
        <v>0.3</v>
      </c>
      <c r="H6" s="44">
        <f t="shared" si="0"/>
        <v>2170</v>
      </c>
      <c r="I6" s="59">
        <v>0</v>
      </c>
      <c r="J6" s="55">
        <f t="shared" si="1"/>
        <v>0</v>
      </c>
    </row>
    <row r="7" spans="1:17" ht="13" x14ac:dyDescent="0.3">
      <c r="A7" s="41">
        <v>67174</v>
      </c>
      <c r="B7" s="41" t="s">
        <v>295</v>
      </c>
      <c r="C7" s="41" t="s">
        <v>289</v>
      </c>
      <c r="D7" s="41" t="s">
        <v>22</v>
      </c>
      <c r="E7" s="41"/>
      <c r="F7" s="42">
        <v>699</v>
      </c>
      <c r="G7" s="43">
        <v>0.3</v>
      </c>
      <c r="H7" s="44">
        <f t="shared" si="0"/>
        <v>489.29999999999995</v>
      </c>
      <c r="I7" s="59">
        <v>0</v>
      </c>
      <c r="J7" s="56">
        <f t="shared" si="1"/>
        <v>0</v>
      </c>
    </row>
    <row r="8" spans="1:17" ht="13" x14ac:dyDescent="0.3">
      <c r="A8" s="45">
        <v>67175</v>
      </c>
      <c r="B8" s="45" t="s">
        <v>296</v>
      </c>
      <c r="C8" s="45" t="s">
        <v>289</v>
      </c>
      <c r="D8" s="45" t="s">
        <v>22</v>
      </c>
      <c r="E8" s="45"/>
      <c r="F8" s="46">
        <v>599</v>
      </c>
      <c r="G8" s="47">
        <v>0.3</v>
      </c>
      <c r="H8" s="44">
        <f t="shared" si="0"/>
        <v>419.29999999999995</v>
      </c>
      <c r="I8" s="59">
        <v>0</v>
      </c>
      <c r="J8" s="55">
        <f t="shared" si="1"/>
        <v>0</v>
      </c>
    </row>
    <row r="9" spans="1:17" ht="13" x14ac:dyDescent="0.3">
      <c r="A9" s="41">
        <v>67173</v>
      </c>
      <c r="B9" s="41" t="s">
        <v>297</v>
      </c>
      <c r="C9" s="41" t="s">
        <v>289</v>
      </c>
      <c r="D9" s="41" t="s">
        <v>22</v>
      </c>
      <c r="E9" s="41"/>
      <c r="F9" s="48">
        <v>599</v>
      </c>
      <c r="G9" s="43">
        <v>0.3</v>
      </c>
      <c r="H9" s="44">
        <f t="shared" si="0"/>
        <v>419.29999999999995</v>
      </c>
      <c r="I9" s="59">
        <v>0</v>
      </c>
      <c r="J9" s="56">
        <f t="shared" si="1"/>
        <v>0</v>
      </c>
    </row>
    <row r="10" spans="1:17" ht="13" x14ac:dyDescent="0.3">
      <c r="A10" s="45">
        <v>67181</v>
      </c>
      <c r="B10" s="45" t="s">
        <v>298</v>
      </c>
      <c r="C10" s="45" t="s">
        <v>289</v>
      </c>
      <c r="D10" s="45" t="s">
        <v>22</v>
      </c>
      <c r="E10" s="45"/>
      <c r="F10" s="49">
        <v>699</v>
      </c>
      <c r="G10" s="47">
        <v>0.3</v>
      </c>
      <c r="H10" s="44">
        <f t="shared" si="0"/>
        <v>489.29999999999995</v>
      </c>
      <c r="I10" s="59">
        <v>0</v>
      </c>
      <c r="J10" s="55">
        <f t="shared" si="1"/>
        <v>0</v>
      </c>
    </row>
    <row r="11" spans="1:17" ht="13" x14ac:dyDescent="0.3">
      <c r="A11" s="41">
        <v>67182</v>
      </c>
      <c r="B11" s="41" t="s">
        <v>299</v>
      </c>
      <c r="C11" s="41" t="s">
        <v>289</v>
      </c>
      <c r="D11" s="41" t="s">
        <v>22</v>
      </c>
      <c r="E11" s="41"/>
      <c r="F11" s="48">
        <v>599</v>
      </c>
      <c r="G11" s="43">
        <v>0.3</v>
      </c>
      <c r="H11" s="44">
        <f t="shared" si="0"/>
        <v>419.29999999999995</v>
      </c>
      <c r="I11" s="59">
        <v>0</v>
      </c>
      <c r="J11" s="56">
        <f t="shared" si="1"/>
        <v>0</v>
      </c>
      <c r="K11" s="15"/>
    </row>
    <row r="12" spans="1:17" ht="13" x14ac:dyDescent="0.3">
      <c r="A12" s="45">
        <v>67183</v>
      </c>
      <c r="B12" s="45" t="s">
        <v>300</v>
      </c>
      <c r="C12" s="45" t="s">
        <v>289</v>
      </c>
      <c r="D12" s="45" t="s">
        <v>22</v>
      </c>
      <c r="E12" s="45"/>
      <c r="F12" s="49">
        <v>599</v>
      </c>
      <c r="G12" s="47">
        <v>0.3</v>
      </c>
      <c r="H12" s="44">
        <f t="shared" si="0"/>
        <v>419.29999999999995</v>
      </c>
      <c r="I12" s="59">
        <v>0</v>
      </c>
      <c r="J12" s="55">
        <f t="shared" si="1"/>
        <v>0</v>
      </c>
      <c r="L12" s="15"/>
    </row>
    <row r="13" spans="1:17" ht="13" x14ac:dyDescent="0.3">
      <c r="A13" s="41">
        <v>67154</v>
      </c>
      <c r="B13" s="41" t="s">
        <v>301</v>
      </c>
      <c r="C13" s="41" t="s">
        <v>289</v>
      </c>
      <c r="D13" s="41" t="s">
        <v>22</v>
      </c>
      <c r="E13" s="41"/>
      <c r="F13" s="48">
        <v>149</v>
      </c>
      <c r="G13" s="43">
        <v>0.3</v>
      </c>
      <c r="H13" s="44">
        <f t="shared" si="0"/>
        <v>104.3</v>
      </c>
      <c r="I13" s="59">
        <v>0</v>
      </c>
      <c r="J13" s="56">
        <f t="shared" si="1"/>
        <v>0</v>
      </c>
      <c r="N13" s="15"/>
    </row>
    <row r="14" spans="1:17" ht="13" x14ac:dyDescent="0.3">
      <c r="A14" s="45">
        <v>67163</v>
      </c>
      <c r="B14" s="45" t="s">
        <v>302</v>
      </c>
      <c r="C14" s="45" t="s">
        <v>289</v>
      </c>
      <c r="D14" s="45" t="s">
        <v>22</v>
      </c>
      <c r="E14" s="45"/>
      <c r="F14" s="49">
        <v>149</v>
      </c>
      <c r="G14" s="47">
        <v>0.3</v>
      </c>
      <c r="H14" s="44">
        <f t="shared" si="0"/>
        <v>104.3</v>
      </c>
      <c r="I14" s="59">
        <v>0</v>
      </c>
      <c r="J14" s="55">
        <f t="shared" si="1"/>
        <v>0</v>
      </c>
      <c r="O14" s="15"/>
    </row>
    <row r="15" spans="1:17" ht="13" x14ac:dyDescent="0.3">
      <c r="A15" s="41">
        <v>67162</v>
      </c>
      <c r="B15" s="41" t="s">
        <v>303</v>
      </c>
      <c r="C15" s="41" t="s">
        <v>289</v>
      </c>
      <c r="D15" s="41" t="s">
        <v>22</v>
      </c>
      <c r="E15" s="41"/>
      <c r="F15" s="48">
        <v>249</v>
      </c>
      <c r="G15" s="43">
        <v>0.3</v>
      </c>
      <c r="H15" s="44">
        <f t="shared" si="0"/>
        <v>174.29999999999998</v>
      </c>
      <c r="I15" s="59">
        <v>0</v>
      </c>
      <c r="J15" s="56">
        <f t="shared" si="1"/>
        <v>0</v>
      </c>
      <c r="P15" s="15"/>
    </row>
    <row r="16" spans="1:17" ht="13" x14ac:dyDescent="0.3">
      <c r="A16" s="45">
        <v>66501</v>
      </c>
      <c r="B16" s="45" t="s">
        <v>304</v>
      </c>
      <c r="C16" s="45" t="s">
        <v>93</v>
      </c>
      <c r="D16" s="45" t="s">
        <v>22</v>
      </c>
      <c r="E16" s="45"/>
      <c r="F16" s="49">
        <v>199</v>
      </c>
      <c r="G16" s="47">
        <v>0.3</v>
      </c>
      <c r="H16" s="44">
        <f t="shared" si="0"/>
        <v>139.29999999999998</v>
      </c>
      <c r="I16" s="59">
        <v>0</v>
      </c>
      <c r="J16" s="55">
        <f t="shared" si="1"/>
        <v>0</v>
      </c>
      <c r="Q16" s="15"/>
    </row>
    <row r="17" spans="1:33" ht="13" x14ac:dyDescent="0.3">
      <c r="A17" s="41">
        <v>67003</v>
      </c>
      <c r="B17" s="41" t="s">
        <v>305</v>
      </c>
      <c r="C17" s="41" t="s">
        <v>306</v>
      </c>
      <c r="D17" s="41" t="s">
        <v>22</v>
      </c>
      <c r="E17" s="41"/>
      <c r="F17" s="48">
        <v>199</v>
      </c>
      <c r="G17" s="43">
        <v>0.3</v>
      </c>
      <c r="H17" s="44">
        <f t="shared" si="0"/>
        <v>139.29999999999998</v>
      </c>
      <c r="I17" s="59">
        <v>0</v>
      </c>
      <c r="J17" s="56">
        <f t="shared" si="1"/>
        <v>0</v>
      </c>
      <c r="R17" s="15"/>
    </row>
    <row r="18" spans="1:33" ht="13" x14ac:dyDescent="0.3">
      <c r="A18" s="45">
        <v>67006</v>
      </c>
      <c r="B18" s="45" t="s">
        <v>305</v>
      </c>
      <c r="C18" s="45" t="s">
        <v>93</v>
      </c>
      <c r="D18" s="45" t="s">
        <v>22</v>
      </c>
      <c r="E18" s="45"/>
      <c r="F18" s="49">
        <v>199</v>
      </c>
      <c r="G18" s="47">
        <v>0.3</v>
      </c>
      <c r="H18" s="44">
        <f t="shared" si="0"/>
        <v>139.29999999999998</v>
      </c>
      <c r="I18" s="59">
        <v>0</v>
      </c>
      <c r="J18" s="55">
        <f t="shared" si="1"/>
        <v>0</v>
      </c>
      <c r="S18" s="15"/>
    </row>
    <row r="19" spans="1:33" ht="13" x14ac:dyDescent="0.3">
      <c r="A19" s="41">
        <v>66999</v>
      </c>
      <c r="B19" s="41" t="s">
        <v>307</v>
      </c>
      <c r="C19" s="41" t="s">
        <v>93</v>
      </c>
      <c r="D19" s="41" t="s">
        <v>22</v>
      </c>
      <c r="E19" s="41"/>
      <c r="F19" s="48">
        <v>199</v>
      </c>
      <c r="G19" s="43">
        <v>0.3</v>
      </c>
      <c r="H19" s="44">
        <f t="shared" si="0"/>
        <v>139.29999999999998</v>
      </c>
      <c r="I19" s="59">
        <v>0</v>
      </c>
      <c r="J19" s="56">
        <f t="shared" si="1"/>
        <v>0</v>
      </c>
      <c r="T19" s="15"/>
    </row>
    <row r="20" spans="1:33" ht="13" x14ac:dyDescent="0.3">
      <c r="A20" s="45">
        <v>67001</v>
      </c>
      <c r="B20" s="45" t="s">
        <v>307</v>
      </c>
      <c r="C20" s="45" t="s">
        <v>306</v>
      </c>
      <c r="D20" s="45" t="s">
        <v>22</v>
      </c>
      <c r="E20" s="45"/>
      <c r="F20" s="49">
        <v>199</v>
      </c>
      <c r="G20" s="47">
        <v>0.3</v>
      </c>
      <c r="H20" s="44">
        <f t="shared" si="0"/>
        <v>139.29999999999998</v>
      </c>
      <c r="I20" s="59">
        <v>0</v>
      </c>
      <c r="J20" s="55">
        <f t="shared" si="1"/>
        <v>0</v>
      </c>
      <c r="U20" s="15"/>
    </row>
    <row r="21" spans="1:33" ht="13" x14ac:dyDescent="0.3">
      <c r="A21" s="41">
        <v>79025</v>
      </c>
      <c r="B21" s="41" t="s">
        <v>308</v>
      </c>
      <c r="C21" s="41">
        <v>6</v>
      </c>
      <c r="D21" s="41" t="s">
        <v>309</v>
      </c>
      <c r="E21" s="41"/>
      <c r="F21" s="48">
        <v>399</v>
      </c>
      <c r="G21" s="43">
        <v>0.3</v>
      </c>
      <c r="H21" s="44">
        <f t="shared" si="0"/>
        <v>279.29999999999995</v>
      </c>
      <c r="I21" s="59">
        <v>0</v>
      </c>
      <c r="J21" s="56">
        <f t="shared" si="1"/>
        <v>0</v>
      </c>
      <c r="V21" s="15"/>
    </row>
    <row r="22" spans="1:33" ht="13" x14ac:dyDescent="0.3">
      <c r="A22" s="45">
        <v>79026</v>
      </c>
      <c r="B22" s="45" t="s">
        <v>308</v>
      </c>
      <c r="C22" s="45">
        <v>7</v>
      </c>
      <c r="D22" s="45" t="s">
        <v>309</v>
      </c>
      <c r="E22" s="45"/>
      <c r="F22" s="49">
        <v>399</v>
      </c>
      <c r="G22" s="47">
        <v>0.3</v>
      </c>
      <c r="H22" s="44">
        <f t="shared" si="0"/>
        <v>279.29999999999995</v>
      </c>
      <c r="I22" s="59">
        <v>0</v>
      </c>
      <c r="J22" s="55">
        <f t="shared" si="1"/>
        <v>0</v>
      </c>
      <c r="W22" s="15"/>
    </row>
    <row r="23" spans="1:33" ht="13" x14ac:dyDescent="0.3">
      <c r="A23" s="41">
        <v>79027</v>
      </c>
      <c r="B23" s="41" t="s">
        <v>308</v>
      </c>
      <c r="C23" s="41">
        <v>8</v>
      </c>
      <c r="D23" s="41" t="s">
        <v>309</v>
      </c>
      <c r="E23" s="41"/>
      <c r="F23" s="48">
        <v>399</v>
      </c>
      <c r="G23" s="43">
        <v>0.3</v>
      </c>
      <c r="H23" s="44">
        <f t="shared" si="0"/>
        <v>279.29999999999995</v>
      </c>
      <c r="I23" s="59">
        <v>0</v>
      </c>
      <c r="J23" s="56">
        <f t="shared" si="1"/>
        <v>0</v>
      </c>
      <c r="X23" s="15"/>
    </row>
    <row r="24" spans="1:33" ht="13" x14ac:dyDescent="0.3">
      <c r="A24" s="45">
        <v>79028</v>
      </c>
      <c r="B24" s="45" t="s">
        <v>308</v>
      </c>
      <c r="C24" s="45">
        <v>9</v>
      </c>
      <c r="D24" s="45" t="s">
        <v>309</v>
      </c>
      <c r="E24" s="45"/>
      <c r="F24" s="49">
        <v>399</v>
      </c>
      <c r="G24" s="47">
        <v>0.3</v>
      </c>
      <c r="H24" s="44">
        <f t="shared" si="0"/>
        <v>279.29999999999995</v>
      </c>
      <c r="I24" s="59">
        <v>0</v>
      </c>
      <c r="J24" s="55">
        <f t="shared" si="1"/>
        <v>0</v>
      </c>
      <c r="Y24" s="15"/>
    </row>
    <row r="25" spans="1:33" ht="13" x14ac:dyDescent="0.3">
      <c r="A25" s="41">
        <v>79029</v>
      </c>
      <c r="B25" s="41" t="s">
        <v>308</v>
      </c>
      <c r="C25" s="41">
        <v>10</v>
      </c>
      <c r="D25" s="41" t="s">
        <v>309</v>
      </c>
      <c r="E25" s="41"/>
      <c r="F25" s="48">
        <v>399</v>
      </c>
      <c r="G25" s="43">
        <v>0.3</v>
      </c>
      <c r="H25" s="44">
        <f t="shared" si="0"/>
        <v>279.29999999999995</v>
      </c>
      <c r="I25" s="59">
        <v>0</v>
      </c>
      <c r="J25" s="56">
        <f t="shared" si="1"/>
        <v>0</v>
      </c>
      <c r="Z25" s="15"/>
    </row>
    <row r="26" spans="1:33" ht="13" x14ac:dyDescent="0.3">
      <c r="A26" s="45">
        <v>79030</v>
      </c>
      <c r="B26" s="45" t="s">
        <v>308</v>
      </c>
      <c r="C26" s="45">
        <v>11</v>
      </c>
      <c r="D26" s="45" t="s">
        <v>309</v>
      </c>
      <c r="E26" s="45"/>
      <c r="F26" s="49">
        <v>399</v>
      </c>
      <c r="G26" s="47">
        <v>0.3</v>
      </c>
      <c r="H26" s="44">
        <f t="shared" si="0"/>
        <v>279.29999999999995</v>
      </c>
      <c r="I26" s="59">
        <v>0</v>
      </c>
      <c r="J26" s="55">
        <f t="shared" si="1"/>
        <v>0</v>
      </c>
      <c r="AA26" s="15"/>
    </row>
    <row r="27" spans="1:33" ht="13" x14ac:dyDescent="0.3">
      <c r="A27" s="41">
        <v>79031</v>
      </c>
      <c r="B27" s="41" t="s">
        <v>308</v>
      </c>
      <c r="C27" s="41">
        <v>12</v>
      </c>
      <c r="D27" s="41" t="s">
        <v>309</v>
      </c>
      <c r="E27" s="41"/>
      <c r="F27" s="48">
        <v>399</v>
      </c>
      <c r="G27" s="43">
        <v>0.3</v>
      </c>
      <c r="H27" s="44">
        <f t="shared" si="0"/>
        <v>279.29999999999995</v>
      </c>
      <c r="I27" s="59">
        <v>0</v>
      </c>
      <c r="J27" s="56">
        <f t="shared" si="1"/>
        <v>0</v>
      </c>
      <c r="AB27" s="15"/>
    </row>
    <row r="28" spans="1:33" ht="13" x14ac:dyDescent="0.3">
      <c r="A28" s="45">
        <v>89130</v>
      </c>
      <c r="B28" s="45" t="s">
        <v>310</v>
      </c>
      <c r="C28" s="45" t="s">
        <v>112</v>
      </c>
      <c r="D28" s="45" t="s">
        <v>167</v>
      </c>
      <c r="E28" s="45"/>
      <c r="F28" s="49">
        <v>1295</v>
      </c>
      <c r="G28" s="47">
        <v>0.3</v>
      </c>
      <c r="H28" s="44">
        <f t="shared" si="0"/>
        <v>906.49999999999989</v>
      </c>
      <c r="I28" s="59">
        <v>0</v>
      </c>
      <c r="J28" s="55">
        <f t="shared" si="1"/>
        <v>0</v>
      </c>
      <c r="AC28" s="15"/>
    </row>
    <row r="29" spans="1:33" ht="13" x14ac:dyDescent="0.3">
      <c r="A29" s="41">
        <v>89135</v>
      </c>
      <c r="B29" s="41" t="s">
        <v>311</v>
      </c>
      <c r="C29" s="41" t="s">
        <v>119</v>
      </c>
      <c r="D29" s="41" t="s">
        <v>167</v>
      </c>
      <c r="E29" s="41"/>
      <c r="F29" s="49">
        <v>1295</v>
      </c>
      <c r="G29" s="43">
        <v>0.3</v>
      </c>
      <c r="H29" s="44">
        <f t="shared" si="0"/>
        <v>906.49999999999989</v>
      </c>
      <c r="I29" s="59">
        <v>0</v>
      </c>
      <c r="J29" s="56">
        <f t="shared" si="1"/>
        <v>0</v>
      </c>
      <c r="AD29" s="15"/>
    </row>
    <row r="30" spans="1:33" ht="13" x14ac:dyDescent="0.3">
      <c r="A30" s="45">
        <v>89140</v>
      </c>
      <c r="B30" s="45" t="s">
        <v>312</v>
      </c>
      <c r="C30" s="45" t="s">
        <v>113</v>
      </c>
      <c r="D30" s="45" t="s">
        <v>167</v>
      </c>
      <c r="E30" s="45"/>
      <c r="F30" s="49">
        <v>1295</v>
      </c>
      <c r="G30" s="47">
        <v>0.3</v>
      </c>
      <c r="H30" s="44">
        <f t="shared" si="0"/>
        <v>906.49999999999989</v>
      </c>
      <c r="I30" s="59">
        <v>0</v>
      </c>
      <c r="J30" s="55">
        <f t="shared" si="1"/>
        <v>0</v>
      </c>
      <c r="AE30" s="15"/>
    </row>
    <row r="31" spans="1:33" ht="13" x14ac:dyDescent="0.3">
      <c r="A31" s="41">
        <v>89145</v>
      </c>
      <c r="B31" s="41" t="s">
        <v>313</v>
      </c>
      <c r="C31" s="41" t="s">
        <v>120</v>
      </c>
      <c r="D31" s="41" t="s">
        <v>167</v>
      </c>
      <c r="E31" s="41"/>
      <c r="F31" s="49">
        <v>1295</v>
      </c>
      <c r="G31" s="43">
        <v>0.3</v>
      </c>
      <c r="H31" s="44">
        <f t="shared" si="0"/>
        <v>906.49999999999989</v>
      </c>
      <c r="I31" s="59">
        <v>0</v>
      </c>
      <c r="J31" s="56">
        <f t="shared" si="1"/>
        <v>0</v>
      </c>
      <c r="AF31" s="15"/>
    </row>
    <row r="32" spans="1:33" ht="13" x14ac:dyDescent="0.3">
      <c r="A32" s="45">
        <v>89150</v>
      </c>
      <c r="B32" s="45" t="s">
        <v>314</v>
      </c>
      <c r="C32" s="45" t="s">
        <v>114</v>
      </c>
      <c r="D32" s="45" t="s">
        <v>167</v>
      </c>
      <c r="E32" s="45"/>
      <c r="F32" s="49">
        <v>1295</v>
      </c>
      <c r="G32" s="47">
        <v>0.3</v>
      </c>
      <c r="H32" s="44">
        <f t="shared" si="0"/>
        <v>906.49999999999989</v>
      </c>
      <c r="I32" s="59">
        <v>0</v>
      </c>
      <c r="J32" s="55">
        <f t="shared" si="1"/>
        <v>0</v>
      </c>
      <c r="AG32" s="15"/>
    </row>
    <row r="33" spans="1:44" ht="13" x14ac:dyDescent="0.3">
      <c r="A33" s="41">
        <v>89155</v>
      </c>
      <c r="B33" s="41" t="s">
        <v>315</v>
      </c>
      <c r="C33" s="41" t="s">
        <v>121</v>
      </c>
      <c r="D33" s="41" t="s">
        <v>167</v>
      </c>
      <c r="E33" s="41"/>
      <c r="F33" s="49">
        <v>1295</v>
      </c>
      <c r="G33" s="43">
        <v>0.3</v>
      </c>
      <c r="H33" s="44">
        <f t="shared" si="0"/>
        <v>906.49999999999989</v>
      </c>
      <c r="I33" s="59">
        <v>0</v>
      </c>
      <c r="J33" s="56">
        <f t="shared" si="1"/>
        <v>0</v>
      </c>
      <c r="AH33" s="15"/>
    </row>
    <row r="34" spans="1:44" ht="13" x14ac:dyDescent="0.3">
      <c r="A34" s="45">
        <v>89160</v>
      </c>
      <c r="B34" s="45" t="s">
        <v>316</v>
      </c>
      <c r="C34" s="45" t="s">
        <v>115</v>
      </c>
      <c r="D34" s="45" t="s">
        <v>167</v>
      </c>
      <c r="E34" s="45"/>
      <c r="F34" s="49">
        <v>1295</v>
      </c>
      <c r="G34" s="47">
        <v>0.3</v>
      </c>
      <c r="H34" s="44">
        <f t="shared" si="0"/>
        <v>906.49999999999989</v>
      </c>
      <c r="I34" s="59">
        <v>0</v>
      </c>
      <c r="J34" s="55">
        <f t="shared" si="1"/>
        <v>0</v>
      </c>
      <c r="AI34" s="15"/>
    </row>
    <row r="35" spans="1:44" ht="13" x14ac:dyDescent="0.3">
      <c r="A35" s="41">
        <v>89165</v>
      </c>
      <c r="B35" s="41" t="s">
        <v>317</v>
      </c>
      <c r="C35" s="41" t="s">
        <v>122</v>
      </c>
      <c r="D35" s="41" t="s">
        <v>167</v>
      </c>
      <c r="E35" s="41"/>
      <c r="F35" s="49">
        <v>1295</v>
      </c>
      <c r="G35" s="43">
        <v>0.3</v>
      </c>
      <c r="H35" s="44">
        <f t="shared" si="0"/>
        <v>906.49999999999989</v>
      </c>
      <c r="I35" s="59">
        <v>0</v>
      </c>
      <c r="J35" s="56">
        <f t="shared" si="1"/>
        <v>0</v>
      </c>
      <c r="AJ35" s="15"/>
    </row>
    <row r="36" spans="1:44" ht="13" x14ac:dyDescent="0.3">
      <c r="A36" s="45">
        <v>89170</v>
      </c>
      <c r="B36" s="45" t="s">
        <v>318</v>
      </c>
      <c r="C36" s="45" t="s">
        <v>116</v>
      </c>
      <c r="D36" s="45" t="s">
        <v>167</v>
      </c>
      <c r="E36" s="45"/>
      <c r="F36" s="49">
        <v>1295</v>
      </c>
      <c r="G36" s="47">
        <v>0.3</v>
      </c>
      <c r="H36" s="44">
        <f t="shared" si="0"/>
        <v>906.49999999999989</v>
      </c>
      <c r="I36" s="59">
        <v>0</v>
      </c>
      <c r="J36" s="55">
        <f t="shared" si="1"/>
        <v>0</v>
      </c>
      <c r="AK36" s="15"/>
    </row>
    <row r="37" spans="1:44" ht="13" x14ac:dyDescent="0.3">
      <c r="A37" s="41">
        <v>85175</v>
      </c>
      <c r="B37" s="41" t="s">
        <v>319</v>
      </c>
      <c r="C37" s="41" t="s">
        <v>117</v>
      </c>
      <c r="D37" s="41" t="s">
        <v>167</v>
      </c>
      <c r="E37" s="41"/>
      <c r="F37" s="49">
        <v>1295</v>
      </c>
      <c r="G37" s="43">
        <v>0.3</v>
      </c>
      <c r="H37" s="44">
        <f t="shared" si="0"/>
        <v>906.49999999999989</v>
      </c>
      <c r="I37" s="59">
        <v>0</v>
      </c>
      <c r="J37" s="56">
        <f t="shared" si="1"/>
        <v>0</v>
      </c>
      <c r="AL37" s="15"/>
    </row>
    <row r="38" spans="1:44" ht="13" x14ac:dyDescent="0.3">
      <c r="A38" s="45">
        <v>87130</v>
      </c>
      <c r="B38" s="45" t="s">
        <v>320</v>
      </c>
      <c r="C38" s="45" t="s">
        <v>112</v>
      </c>
      <c r="D38" s="45" t="s">
        <v>321</v>
      </c>
      <c r="E38" s="45"/>
      <c r="F38" s="49">
        <v>599</v>
      </c>
      <c r="G38" s="47">
        <v>0.3</v>
      </c>
      <c r="H38" s="44">
        <f t="shared" si="0"/>
        <v>419.29999999999995</v>
      </c>
      <c r="I38" s="59">
        <v>0</v>
      </c>
      <c r="J38" s="55">
        <f t="shared" si="1"/>
        <v>0</v>
      </c>
      <c r="AM38" s="15"/>
    </row>
    <row r="39" spans="1:44" ht="13" x14ac:dyDescent="0.3">
      <c r="A39" s="41">
        <v>87135</v>
      </c>
      <c r="B39" s="41" t="s">
        <v>322</v>
      </c>
      <c r="C39" s="41" t="s">
        <v>119</v>
      </c>
      <c r="D39" s="41" t="s">
        <v>321</v>
      </c>
      <c r="E39" s="41"/>
      <c r="F39" s="48">
        <v>599</v>
      </c>
      <c r="G39" s="43">
        <v>0.3</v>
      </c>
      <c r="H39" s="44">
        <f t="shared" si="0"/>
        <v>419.29999999999995</v>
      </c>
      <c r="I39" s="59">
        <v>0</v>
      </c>
      <c r="J39" s="56">
        <f t="shared" si="1"/>
        <v>0</v>
      </c>
      <c r="AN39" s="15"/>
    </row>
    <row r="40" spans="1:44" ht="13" x14ac:dyDescent="0.3">
      <c r="A40" s="45">
        <v>87140</v>
      </c>
      <c r="B40" s="45" t="s">
        <v>323</v>
      </c>
      <c r="C40" s="45" t="s">
        <v>113</v>
      </c>
      <c r="D40" s="45" t="s">
        <v>321</v>
      </c>
      <c r="E40" s="45"/>
      <c r="F40" s="49">
        <v>599</v>
      </c>
      <c r="G40" s="47">
        <v>0.3</v>
      </c>
      <c r="H40" s="44">
        <f t="shared" si="0"/>
        <v>419.29999999999995</v>
      </c>
      <c r="I40" s="59">
        <v>0</v>
      </c>
      <c r="J40" s="55">
        <f t="shared" si="1"/>
        <v>0</v>
      </c>
      <c r="AO40" s="15"/>
    </row>
    <row r="41" spans="1:44" ht="13" x14ac:dyDescent="0.3">
      <c r="A41" s="41">
        <v>87145</v>
      </c>
      <c r="B41" s="41" t="s">
        <v>324</v>
      </c>
      <c r="C41" s="41" t="s">
        <v>120</v>
      </c>
      <c r="D41" s="41" t="s">
        <v>321</v>
      </c>
      <c r="E41" s="41"/>
      <c r="F41" s="48">
        <v>599</v>
      </c>
      <c r="G41" s="43">
        <v>0.3</v>
      </c>
      <c r="H41" s="44">
        <f t="shared" si="0"/>
        <v>419.29999999999995</v>
      </c>
      <c r="I41" s="59">
        <v>0</v>
      </c>
      <c r="J41" s="56">
        <f t="shared" si="1"/>
        <v>0</v>
      </c>
      <c r="AP41" s="15"/>
    </row>
    <row r="42" spans="1:44" ht="13" x14ac:dyDescent="0.3">
      <c r="A42" s="45">
        <v>87150</v>
      </c>
      <c r="B42" s="45" t="s">
        <v>325</v>
      </c>
      <c r="C42" s="45" t="s">
        <v>114</v>
      </c>
      <c r="D42" s="45" t="s">
        <v>321</v>
      </c>
      <c r="E42" s="45"/>
      <c r="F42" s="49">
        <v>599</v>
      </c>
      <c r="G42" s="47">
        <v>0.3</v>
      </c>
      <c r="H42" s="44">
        <f t="shared" si="0"/>
        <v>419.29999999999995</v>
      </c>
      <c r="I42" s="59">
        <v>0</v>
      </c>
      <c r="J42" s="55">
        <f t="shared" si="1"/>
        <v>0</v>
      </c>
      <c r="AQ42" s="15"/>
    </row>
    <row r="43" spans="1:44" ht="13" x14ac:dyDescent="0.3">
      <c r="A43" s="41">
        <v>87155</v>
      </c>
      <c r="B43" s="41" t="s">
        <v>326</v>
      </c>
      <c r="C43" s="41" t="s">
        <v>121</v>
      </c>
      <c r="D43" s="41" t="s">
        <v>321</v>
      </c>
      <c r="E43" s="41"/>
      <c r="F43" s="48">
        <v>599</v>
      </c>
      <c r="G43" s="43">
        <v>0.3</v>
      </c>
      <c r="H43" s="44">
        <f t="shared" si="0"/>
        <v>419.29999999999995</v>
      </c>
      <c r="I43" s="59">
        <v>0</v>
      </c>
      <c r="J43" s="56">
        <f t="shared" si="1"/>
        <v>0</v>
      </c>
      <c r="AR43" s="15"/>
    </row>
    <row r="44" spans="1:44" ht="13" x14ac:dyDescent="0.3">
      <c r="A44" s="45">
        <v>87160</v>
      </c>
      <c r="B44" s="45" t="s">
        <v>327</v>
      </c>
      <c r="C44" s="45" t="s">
        <v>115</v>
      </c>
      <c r="D44" s="45" t="s">
        <v>321</v>
      </c>
      <c r="E44" s="45"/>
      <c r="F44" s="49">
        <v>599</v>
      </c>
      <c r="G44" s="47">
        <v>0.3</v>
      </c>
      <c r="H44" s="44">
        <f t="shared" si="0"/>
        <v>419.29999999999995</v>
      </c>
      <c r="I44" s="59">
        <v>0</v>
      </c>
      <c r="J44" s="55">
        <f t="shared" si="1"/>
        <v>0</v>
      </c>
    </row>
    <row r="45" spans="1:44" ht="13" x14ac:dyDescent="0.3">
      <c r="A45" s="41">
        <v>87165</v>
      </c>
      <c r="B45" s="41" t="s">
        <v>328</v>
      </c>
      <c r="C45" s="41" t="s">
        <v>122</v>
      </c>
      <c r="D45" s="41" t="s">
        <v>321</v>
      </c>
      <c r="E45" s="41"/>
      <c r="F45" s="48">
        <v>599</v>
      </c>
      <c r="G45" s="43">
        <v>0.3</v>
      </c>
      <c r="H45" s="44">
        <f t="shared" si="0"/>
        <v>419.29999999999995</v>
      </c>
      <c r="I45" s="59">
        <v>0</v>
      </c>
      <c r="J45" s="56">
        <f t="shared" si="1"/>
        <v>0</v>
      </c>
    </row>
    <row r="46" spans="1:44" ht="13" x14ac:dyDescent="0.3">
      <c r="A46" s="50">
        <v>87170</v>
      </c>
      <c r="B46" s="50" t="s">
        <v>329</v>
      </c>
      <c r="C46" s="50" t="s">
        <v>116</v>
      </c>
      <c r="D46" s="50" t="s">
        <v>321</v>
      </c>
      <c r="E46" s="50"/>
      <c r="F46" s="51">
        <v>599</v>
      </c>
      <c r="G46" s="52">
        <v>0.3</v>
      </c>
      <c r="H46" s="53">
        <f t="shared" si="0"/>
        <v>419.29999999999995</v>
      </c>
      <c r="I46" s="60">
        <v>0</v>
      </c>
      <c r="J46" s="57">
        <f t="shared" si="1"/>
        <v>0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&amp;CSida &amp;P</oddFooter>
  </headerFooter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/>
  <dimension ref="A1:L48"/>
  <sheetViews>
    <sheetView zoomScaleNormal="100" workbookViewId="0">
      <selection activeCell="I40" sqref="I40"/>
    </sheetView>
  </sheetViews>
  <sheetFormatPr defaultColWidth="11.54296875" defaultRowHeight="12.5" x14ac:dyDescent="0.25"/>
  <cols>
    <col min="1" max="1" width="10.36328125" customWidth="1"/>
    <col min="2" max="2" width="27.1796875" customWidth="1"/>
    <col min="8" max="8" width="12.7265625" customWidth="1"/>
    <col min="11" max="11" width="15.6328125" customWidth="1"/>
  </cols>
  <sheetData>
    <row r="1" spans="1:12" ht="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59</v>
      </c>
      <c r="F1" s="2" t="s">
        <v>4</v>
      </c>
      <c r="G1" s="2" t="s">
        <v>5</v>
      </c>
      <c r="H1" s="3" t="s">
        <v>60</v>
      </c>
      <c r="I1" s="24" t="s">
        <v>391</v>
      </c>
      <c r="J1" s="24" t="s">
        <v>392</v>
      </c>
      <c r="K1" t="s">
        <v>398</v>
      </c>
      <c r="L1" t="s">
        <v>399</v>
      </c>
    </row>
    <row r="2" spans="1:12" ht="13" x14ac:dyDescent="0.3">
      <c r="A2" s="4" t="s">
        <v>58</v>
      </c>
      <c r="B2" s="4" t="s">
        <v>58</v>
      </c>
      <c r="C2" s="4" t="s">
        <v>58</v>
      </c>
      <c r="D2" s="4" t="s">
        <v>58</v>
      </c>
      <c r="E2" s="4" t="s">
        <v>58</v>
      </c>
      <c r="F2" s="4" t="s">
        <v>58</v>
      </c>
      <c r="G2" s="19"/>
      <c r="H2" s="20"/>
      <c r="I2" s="32"/>
      <c r="J2" s="25"/>
    </row>
    <row r="3" spans="1:12" ht="13" x14ac:dyDescent="0.3">
      <c r="A3" s="8"/>
      <c r="B3" s="8" t="s">
        <v>332</v>
      </c>
      <c r="C3" s="8" t="s">
        <v>84</v>
      </c>
      <c r="D3" s="8" t="s">
        <v>190</v>
      </c>
      <c r="E3" s="8" t="s">
        <v>102</v>
      </c>
      <c r="F3" s="9">
        <v>199</v>
      </c>
      <c r="G3" s="10">
        <v>0.3</v>
      </c>
      <c r="H3" s="11">
        <f t="shared" ref="H3:H11" si="0">F3*(1-G3)</f>
        <v>139.29999999999998</v>
      </c>
      <c r="I3" s="58">
        <v>0</v>
      </c>
      <c r="J3" s="25">
        <f t="shared" ref="J3:J48" si="1">ROUND(H3*I3,0)</f>
        <v>0</v>
      </c>
      <c r="K3" t="s">
        <v>330</v>
      </c>
      <c r="L3" t="s">
        <v>331</v>
      </c>
    </row>
    <row r="4" spans="1:12" ht="13" x14ac:dyDescent="0.3">
      <c r="B4" s="8" t="s">
        <v>333</v>
      </c>
      <c r="C4" t="s">
        <v>334</v>
      </c>
      <c r="D4" s="8" t="s">
        <v>190</v>
      </c>
      <c r="E4" s="8" t="s">
        <v>102</v>
      </c>
      <c r="F4" s="9">
        <v>199</v>
      </c>
      <c r="G4" s="10">
        <v>0.3</v>
      </c>
      <c r="H4" s="11">
        <f t="shared" si="0"/>
        <v>139.29999999999998</v>
      </c>
      <c r="I4" s="58">
        <v>0</v>
      </c>
      <c r="J4" s="25">
        <f t="shared" si="1"/>
        <v>0</v>
      </c>
      <c r="K4" t="s">
        <v>330</v>
      </c>
      <c r="L4" t="s">
        <v>331</v>
      </c>
    </row>
    <row r="5" spans="1:12" ht="13" x14ac:dyDescent="0.3">
      <c r="B5" s="8" t="s">
        <v>335</v>
      </c>
      <c r="C5" t="s">
        <v>336</v>
      </c>
      <c r="D5" s="8" t="s">
        <v>190</v>
      </c>
      <c r="E5" s="8" t="s">
        <v>102</v>
      </c>
      <c r="F5" s="9">
        <v>199</v>
      </c>
      <c r="G5" s="10">
        <v>0.3</v>
      </c>
      <c r="H5" s="11">
        <f t="shared" si="0"/>
        <v>139.29999999999998</v>
      </c>
      <c r="I5" s="58">
        <v>0</v>
      </c>
      <c r="J5" s="25">
        <f t="shared" si="1"/>
        <v>0</v>
      </c>
      <c r="K5" t="s">
        <v>330</v>
      </c>
      <c r="L5" t="s">
        <v>331</v>
      </c>
    </row>
    <row r="6" spans="1:12" ht="13" x14ac:dyDescent="0.3">
      <c r="B6" t="s">
        <v>337</v>
      </c>
      <c r="C6" t="s">
        <v>338</v>
      </c>
      <c r="D6" t="s">
        <v>179</v>
      </c>
      <c r="E6" s="8" t="s">
        <v>102</v>
      </c>
      <c r="F6" s="9">
        <v>129</v>
      </c>
      <c r="G6" s="10">
        <v>0.3</v>
      </c>
      <c r="H6" s="11">
        <f t="shared" si="0"/>
        <v>90.3</v>
      </c>
      <c r="I6" s="58">
        <v>0</v>
      </c>
      <c r="J6" s="25">
        <f t="shared" si="1"/>
        <v>0</v>
      </c>
      <c r="K6" t="s">
        <v>330</v>
      </c>
      <c r="L6" t="s">
        <v>331</v>
      </c>
    </row>
    <row r="7" spans="1:12" ht="13" x14ac:dyDescent="0.3">
      <c r="B7" t="s">
        <v>339</v>
      </c>
      <c r="C7" t="s">
        <v>84</v>
      </c>
      <c r="D7" t="s">
        <v>179</v>
      </c>
      <c r="E7" s="8" t="s">
        <v>102</v>
      </c>
      <c r="F7" s="9">
        <v>129</v>
      </c>
      <c r="G7" s="10">
        <v>0.3</v>
      </c>
      <c r="H7" s="11">
        <f t="shared" si="0"/>
        <v>90.3</v>
      </c>
      <c r="I7" s="58">
        <v>0</v>
      </c>
      <c r="J7" s="25">
        <f t="shared" si="1"/>
        <v>0</v>
      </c>
      <c r="K7" t="s">
        <v>330</v>
      </c>
      <c r="L7" t="s">
        <v>331</v>
      </c>
    </row>
    <row r="8" spans="1:12" ht="13" x14ac:dyDescent="0.3">
      <c r="B8" t="s">
        <v>340</v>
      </c>
      <c r="C8" t="s">
        <v>336</v>
      </c>
      <c r="D8" t="s">
        <v>179</v>
      </c>
      <c r="E8" s="8" t="s">
        <v>102</v>
      </c>
      <c r="F8" s="9">
        <v>129</v>
      </c>
      <c r="G8" s="10">
        <v>0.3</v>
      </c>
      <c r="H8" s="11">
        <f t="shared" si="0"/>
        <v>90.3</v>
      </c>
      <c r="I8" s="58">
        <v>0</v>
      </c>
      <c r="J8" s="25">
        <f t="shared" si="1"/>
        <v>0</v>
      </c>
      <c r="K8" t="s">
        <v>330</v>
      </c>
      <c r="L8" t="s">
        <v>331</v>
      </c>
    </row>
    <row r="9" spans="1:12" ht="13" x14ac:dyDescent="0.3">
      <c r="B9" t="s">
        <v>341</v>
      </c>
      <c r="C9" t="s">
        <v>342</v>
      </c>
      <c r="D9" t="s">
        <v>179</v>
      </c>
      <c r="E9" s="8" t="s">
        <v>102</v>
      </c>
      <c r="F9" s="9">
        <v>129</v>
      </c>
      <c r="G9" s="10">
        <v>0.3</v>
      </c>
      <c r="H9" s="11">
        <f t="shared" si="0"/>
        <v>90.3</v>
      </c>
      <c r="I9" s="58">
        <v>0</v>
      </c>
      <c r="J9" s="25">
        <f t="shared" si="1"/>
        <v>0</v>
      </c>
      <c r="K9" t="s">
        <v>330</v>
      </c>
      <c r="L9" t="s">
        <v>331</v>
      </c>
    </row>
    <row r="10" spans="1:12" ht="13" x14ac:dyDescent="0.3">
      <c r="B10" t="s">
        <v>343</v>
      </c>
      <c r="C10" t="s">
        <v>334</v>
      </c>
      <c r="D10" t="s">
        <v>179</v>
      </c>
      <c r="E10" s="8" t="s">
        <v>102</v>
      </c>
      <c r="F10" s="9">
        <v>129</v>
      </c>
      <c r="G10" s="10">
        <v>0.3</v>
      </c>
      <c r="H10" s="11">
        <f t="shared" si="0"/>
        <v>90.3</v>
      </c>
      <c r="I10" s="58">
        <v>0</v>
      </c>
      <c r="J10" s="25">
        <f t="shared" si="1"/>
        <v>0</v>
      </c>
      <c r="K10" t="s">
        <v>330</v>
      </c>
      <c r="L10" t="s">
        <v>331</v>
      </c>
    </row>
    <row r="11" spans="1:12" ht="13" x14ac:dyDescent="0.3">
      <c r="B11" t="s">
        <v>344</v>
      </c>
      <c r="C11" t="s">
        <v>345</v>
      </c>
      <c r="D11" t="s">
        <v>179</v>
      </c>
      <c r="E11" s="8" t="s">
        <v>102</v>
      </c>
      <c r="F11" s="9">
        <v>129</v>
      </c>
      <c r="G11" s="10">
        <v>0.3</v>
      </c>
      <c r="H11" s="11">
        <f t="shared" si="0"/>
        <v>90.3</v>
      </c>
      <c r="I11" s="58">
        <v>0</v>
      </c>
      <c r="J11" s="25">
        <f t="shared" si="1"/>
        <v>0</v>
      </c>
      <c r="K11" t="s">
        <v>330</v>
      </c>
      <c r="L11" t="s">
        <v>331</v>
      </c>
    </row>
    <row r="12" spans="1:12" x14ac:dyDescent="0.25">
      <c r="I12" s="32"/>
      <c r="J12" s="25"/>
    </row>
    <row r="13" spans="1:12" ht="13" x14ac:dyDescent="0.3">
      <c r="A13" s="8"/>
      <c r="B13" s="8" t="s">
        <v>348</v>
      </c>
      <c r="C13" s="8" t="s">
        <v>84</v>
      </c>
      <c r="D13" s="8" t="s">
        <v>190</v>
      </c>
      <c r="E13" s="8" t="s">
        <v>102</v>
      </c>
      <c r="F13" s="9">
        <v>179</v>
      </c>
      <c r="G13" s="10">
        <v>0.3</v>
      </c>
      <c r="H13" s="11">
        <f t="shared" ref="H13:H22" si="2">F13*(1-G13)</f>
        <v>125.3</v>
      </c>
      <c r="I13" s="58">
        <v>0</v>
      </c>
      <c r="J13" s="25">
        <f t="shared" si="1"/>
        <v>0</v>
      </c>
      <c r="K13" t="s">
        <v>346</v>
      </c>
      <c r="L13" t="s">
        <v>347</v>
      </c>
    </row>
    <row r="14" spans="1:12" ht="13" x14ac:dyDescent="0.3">
      <c r="B14" s="8" t="s">
        <v>349</v>
      </c>
      <c r="C14" t="s">
        <v>334</v>
      </c>
      <c r="D14" s="8" t="s">
        <v>190</v>
      </c>
      <c r="E14" s="8" t="s">
        <v>102</v>
      </c>
      <c r="F14" s="9">
        <v>179</v>
      </c>
      <c r="G14" s="10">
        <v>0.3</v>
      </c>
      <c r="H14" s="11">
        <f t="shared" si="2"/>
        <v>125.3</v>
      </c>
      <c r="I14" s="58">
        <v>0</v>
      </c>
      <c r="J14" s="25">
        <f t="shared" si="1"/>
        <v>0</v>
      </c>
      <c r="K14" t="s">
        <v>346</v>
      </c>
      <c r="L14" t="s">
        <v>347</v>
      </c>
    </row>
    <row r="15" spans="1:12" ht="13" x14ac:dyDescent="0.3">
      <c r="B15" s="8" t="s">
        <v>350</v>
      </c>
      <c r="C15" t="s">
        <v>336</v>
      </c>
      <c r="D15" s="8" t="s">
        <v>190</v>
      </c>
      <c r="E15" s="8" t="s">
        <v>102</v>
      </c>
      <c r="F15" s="9">
        <v>179</v>
      </c>
      <c r="G15" s="10">
        <v>0.3</v>
      </c>
      <c r="H15" s="11">
        <f t="shared" si="2"/>
        <v>125.3</v>
      </c>
      <c r="I15" s="58">
        <v>0</v>
      </c>
      <c r="J15" s="25">
        <f t="shared" si="1"/>
        <v>0</v>
      </c>
      <c r="K15" t="s">
        <v>346</v>
      </c>
      <c r="L15" t="s">
        <v>347</v>
      </c>
    </row>
    <row r="16" spans="1:12" ht="13" x14ac:dyDescent="0.3">
      <c r="B16" t="s">
        <v>351</v>
      </c>
      <c r="C16" t="s">
        <v>338</v>
      </c>
      <c r="D16" t="s">
        <v>179</v>
      </c>
      <c r="E16" s="8" t="s">
        <v>102</v>
      </c>
      <c r="F16" s="9">
        <v>179</v>
      </c>
      <c r="G16" s="10">
        <v>0.3</v>
      </c>
      <c r="H16" s="11">
        <f t="shared" si="2"/>
        <v>125.3</v>
      </c>
      <c r="I16" s="58">
        <v>0</v>
      </c>
      <c r="J16" s="25">
        <f t="shared" si="1"/>
        <v>0</v>
      </c>
      <c r="K16" t="s">
        <v>346</v>
      </c>
      <c r="L16" t="s">
        <v>347</v>
      </c>
    </row>
    <row r="17" spans="1:12" ht="13" x14ac:dyDescent="0.3">
      <c r="B17" t="s">
        <v>352</v>
      </c>
      <c r="C17" t="s">
        <v>84</v>
      </c>
      <c r="D17" t="s">
        <v>179</v>
      </c>
      <c r="E17" s="8" t="s">
        <v>102</v>
      </c>
      <c r="F17" s="9">
        <v>179</v>
      </c>
      <c r="G17" s="10">
        <v>0.3</v>
      </c>
      <c r="H17" s="11">
        <f t="shared" si="2"/>
        <v>125.3</v>
      </c>
      <c r="I17" s="58">
        <v>0</v>
      </c>
      <c r="J17" s="25">
        <f t="shared" si="1"/>
        <v>0</v>
      </c>
      <c r="K17" t="s">
        <v>346</v>
      </c>
      <c r="L17" t="s">
        <v>347</v>
      </c>
    </row>
    <row r="18" spans="1:12" ht="13" x14ac:dyDescent="0.3">
      <c r="B18" t="s">
        <v>353</v>
      </c>
      <c r="C18" t="s">
        <v>336</v>
      </c>
      <c r="D18" t="s">
        <v>179</v>
      </c>
      <c r="E18" s="8" t="s">
        <v>102</v>
      </c>
      <c r="F18" s="9">
        <v>179</v>
      </c>
      <c r="G18" s="10">
        <v>0.3</v>
      </c>
      <c r="H18" s="11">
        <f t="shared" si="2"/>
        <v>125.3</v>
      </c>
      <c r="I18" s="58">
        <v>0</v>
      </c>
      <c r="J18" s="25">
        <f t="shared" si="1"/>
        <v>0</v>
      </c>
      <c r="K18" t="s">
        <v>346</v>
      </c>
      <c r="L18" t="s">
        <v>347</v>
      </c>
    </row>
    <row r="19" spans="1:12" ht="13" x14ac:dyDescent="0.3">
      <c r="B19" t="s">
        <v>354</v>
      </c>
      <c r="C19" t="s">
        <v>342</v>
      </c>
      <c r="D19" t="s">
        <v>179</v>
      </c>
      <c r="E19" s="8" t="s">
        <v>102</v>
      </c>
      <c r="F19" s="9">
        <v>179</v>
      </c>
      <c r="G19" s="10">
        <v>0.3</v>
      </c>
      <c r="H19" s="11">
        <f t="shared" si="2"/>
        <v>125.3</v>
      </c>
      <c r="I19" s="58">
        <v>0</v>
      </c>
      <c r="J19" s="25">
        <f t="shared" si="1"/>
        <v>0</v>
      </c>
      <c r="K19" t="s">
        <v>346</v>
      </c>
      <c r="L19" t="s">
        <v>347</v>
      </c>
    </row>
    <row r="20" spans="1:12" ht="13" x14ac:dyDescent="0.3">
      <c r="B20" t="s">
        <v>355</v>
      </c>
      <c r="C20" t="s">
        <v>334</v>
      </c>
      <c r="D20" t="s">
        <v>179</v>
      </c>
      <c r="E20" s="8" t="s">
        <v>102</v>
      </c>
      <c r="F20" s="9">
        <v>179</v>
      </c>
      <c r="G20" s="10">
        <v>0.3</v>
      </c>
      <c r="H20" s="11">
        <f t="shared" si="2"/>
        <v>125.3</v>
      </c>
      <c r="I20" s="58">
        <v>0</v>
      </c>
      <c r="J20" s="25">
        <f t="shared" si="1"/>
        <v>0</v>
      </c>
      <c r="K20" t="s">
        <v>346</v>
      </c>
      <c r="L20" t="s">
        <v>347</v>
      </c>
    </row>
    <row r="21" spans="1:12" ht="13" x14ac:dyDescent="0.3">
      <c r="B21" t="s">
        <v>356</v>
      </c>
      <c r="C21" t="s">
        <v>345</v>
      </c>
      <c r="D21" t="s">
        <v>179</v>
      </c>
      <c r="E21" s="8" t="s">
        <v>102</v>
      </c>
      <c r="F21" s="9">
        <v>179</v>
      </c>
      <c r="G21" s="10">
        <v>0.3</v>
      </c>
      <c r="H21" s="11">
        <f t="shared" si="2"/>
        <v>125.3</v>
      </c>
      <c r="I21" s="58">
        <v>0</v>
      </c>
      <c r="J21" s="25">
        <f t="shared" si="1"/>
        <v>0</v>
      </c>
      <c r="K21" t="s">
        <v>346</v>
      </c>
      <c r="L21" t="s">
        <v>347</v>
      </c>
    </row>
    <row r="22" spans="1:12" ht="13" x14ac:dyDescent="0.3">
      <c r="B22" t="s">
        <v>357</v>
      </c>
      <c r="C22" t="s">
        <v>358</v>
      </c>
      <c r="D22" t="s">
        <v>179</v>
      </c>
      <c r="E22" s="8" t="s">
        <v>102</v>
      </c>
      <c r="F22" s="9">
        <v>179</v>
      </c>
      <c r="G22" s="10">
        <v>0.3</v>
      </c>
      <c r="H22" s="11">
        <f t="shared" si="2"/>
        <v>125.3</v>
      </c>
      <c r="I22" s="58">
        <v>0</v>
      </c>
      <c r="J22" s="25">
        <f t="shared" si="1"/>
        <v>0</v>
      </c>
      <c r="K22" t="s">
        <v>346</v>
      </c>
      <c r="L22" t="s">
        <v>347</v>
      </c>
    </row>
    <row r="23" spans="1:12" x14ac:dyDescent="0.25">
      <c r="I23" s="32"/>
      <c r="J23" s="25"/>
    </row>
    <row r="24" spans="1:12" ht="13" x14ac:dyDescent="0.3">
      <c r="A24" s="8"/>
      <c r="B24" s="8" t="s">
        <v>361</v>
      </c>
      <c r="C24" s="8" t="s">
        <v>84</v>
      </c>
      <c r="D24" s="8" t="s">
        <v>190</v>
      </c>
      <c r="E24" s="8" t="s">
        <v>102</v>
      </c>
      <c r="F24" s="9">
        <v>549</v>
      </c>
      <c r="G24" s="10">
        <v>0.3</v>
      </c>
      <c r="H24" s="11">
        <f t="shared" ref="H24:H33" si="3">F24*(1-G24)</f>
        <v>384.29999999999995</v>
      </c>
      <c r="I24" s="58">
        <v>0</v>
      </c>
      <c r="J24" s="25">
        <f t="shared" si="1"/>
        <v>0</v>
      </c>
      <c r="K24" t="s">
        <v>359</v>
      </c>
      <c r="L24" t="s">
        <v>360</v>
      </c>
    </row>
    <row r="25" spans="1:12" ht="13" x14ac:dyDescent="0.3">
      <c r="B25" s="8" t="s">
        <v>362</v>
      </c>
      <c r="C25" t="s">
        <v>334</v>
      </c>
      <c r="D25" s="8" t="s">
        <v>190</v>
      </c>
      <c r="E25" s="8" t="s">
        <v>102</v>
      </c>
      <c r="F25" s="9">
        <v>549</v>
      </c>
      <c r="G25" s="10">
        <v>0.3</v>
      </c>
      <c r="H25" s="11">
        <f t="shared" si="3"/>
        <v>384.29999999999995</v>
      </c>
      <c r="I25" s="58">
        <v>0</v>
      </c>
      <c r="J25" s="25">
        <f t="shared" si="1"/>
        <v>0</v>
      </c>
      <c r="K25" t="s">
        <v>359</v>
      </c>
      <c r="L25" t="s">
        <v>360</v>
      </c>
    </row>
    <row r="26" spans="1:12" ht="13" x14ac:dyDescent="0.3">
      <c r="B26" s="8" t="s">
        <v>363</v>
      </c>
      <c r="C26" t="s">
        <v>336</v>
      </c>
      <c r="D26" s="8" t="s">
        <v>190</v>
      </c>
      <c r="E26" s="8" t="s">
        <v>102</v>
      </c>
      <c r="F26" s="9">
        <v>549</v>
      </c>
      <c r="G26" s="10">
        <v>0.3</v>
      </c>
      <c r="H26" s="11">
        <f t="shared" si="3"/>
        <v>384.29999999999995</v>
      </c>
      <c r="I26" s="58">
        <v>0</v>
      </c>
      <c r="J26" s="25">
        <f t="shared" si="1"/>
        <v>0</v>
      </c>
      <c r="K26" t="s">
        <v>359</v>
      </c>
      <c r="L26" t="s">
        <v>360</v>
      </c>
    </row>
    <row r="27" spans="1:12" ht="13" x14ac:dyDescent="0.3">
      <c r="B27" t="s">
        <v>364</v>
      </c>
      <c r="C27" t="s">
        <v>338</v>
      </c>
      <c r="D27" t="s">
        <v>179</v>
      </c>
      <c r="E27" s="8" t="s">
        <v>102</v>
      </c>
      <c r="F27" s="9">
        <v>549</v>
      </c>
      <c r="G27" s="10">
        <v>0.3</v>
      </c>
      <c r="H27" s="11">
        <f t="shared" si="3"/>
        <v>384.29999999999995</v>
      </c>
      <c r="I27" s="58">
        <v>0</v>
      </c>
      <c r="J27" s="25">
        <f t="shared" si="1"/>
        <v>0</v>
      </c>
      <c r="K27" t="s">
        <v>359</v>
      </c>
      <c r="L27" t="s">
        <v>360</v>
      </c>
    </row>
    <row r="28" spans="1:12" ht="13" x14ac:dyDescent="0.3">
      <c r="B28" t="s">
        <v>365</v>
      </c>
      <c r="C28" t="s">
        <v>84</v>
      </c>
      <c r="D28" t="s">
        <v>179</v>
      </c>
      <c r="E28" s="8" t="s">
        <v>102</v>
      </c>
      <c r="F28" s="9">
        <v>549</v>
      </c>
      <c r="G28" s="10">
        <v>0.3</v>
      </c>
      <c r="H28" s="11">
        <f t="shared" si="3"/>
        <v>384.29999999999995</v>
      </c>
      <c r="I28" s="58">
        <v>0</v>
      </c>
      <c r="J28" s="25">
        <f t="shared" si="1"/>
        <v>0</v>
      </c>
      <c r="K28" t="s">
        <v>359</v>
      </c>
      <c r="L28" t="s">
        <v>360</v>
      </c>
    </row>
    <row r="29" spans="1:12" ht="13" x14ac:dyDescent="0.3">
      <c r="B29" t="s">
        <v>366</v>
      </c>
      <c r="C29" t="s">
        <v>336</v>
      </c>
      <c r="D29" t="s">
        <v>179</v>
      </c>
      <c r="E29" s="8" t="s">
        <v>102</v>
      </c>
      <c r="F29" s="9">
        <v>549</v>
      </c>
      <c r="G29" s="10">
        <v>0.3</v>
      </c>
      <c r="H29" s="11">
        <f t="shared" si="3"/>
        <v>384.29999999999995</v>
      </c>
      <c r="I29" s="58">
        <v>0</v>
      </c>
      <c r="J29" s="25">
        <f t="shared" si="1"/>
        <v>0</v>
      </c>
      <c r="K29" t="s">
        <v>359</v>
      </c>
      <c r="L29" t="s">
        <v>360</v>
      </c>
    </row>
    <row r="30" spans="1:12" ht="13" x14ac:dyDescent="0.3">
      <c r="B30" t="s">
        <v>354</v>
      </c>
      <c r="C30" t="s">
        <v>342</v>
      </c>
      <c r="D30" t="s">
        <v>179</v>
      </c>
      <c r="E30" s="8" t="s">
        <v>102</v>
      </c>
      <c r="F30" s="9">
        <v>549</v>
      </c>
      <c r="G30" s="10">
        <v>0.3</v>
      </c>
      <c r="H30" s="11">
        <f t="shared" si="3"/>
        <v>384.29999999999995</v>
      </c>
      <c r="I30" s="58">
        <v>0</v>
      </c>
      <c r="J30" s="25">
        <f t="shared" si="1"/>
        <v>0</v>
      </c>
      <c r="K30" t="s">
        <v>359</v>
      </c>
      <c r="L30" t="s">
        <v>360</v>
      </c>
    </row>
    <row r="31" spans="1:12" ht="13" x14ac:dyDescent="0.3">
      <c r="B31" t="s">
        <v>367</v>
      </c>
      <c r="C31" t="s">
        <v>334</v>
      </c>
      <c r="D31" t="s">
        <v>179</v>
      </c>
      <c r="E31" s="8" t="s">
        <v>102</v>
      </c>
      <c r="F31" s="9">
        <v>549</v>
      </c>
      <c r="G31" s="10">
        <v>0.3</v>
      </c>
      <c r="H31" s="11">
        <f t="shared" si="3"/>
        <v>384.29999999999995</v>
      </c>
      <c r="I31" s="58">
        <v>0</v>
      </c>
      <c r="J31" s="25">
        <f t="shared" si="1"/>
        <v>0</v>
      </c>
      <c r="K31" t="s">
        <v>359</v>
      </c>
      <c r="L31" t="s">
        <v>360</v>
      </c>
    </row>
    <row r="32" spans="1:12" ht="13" x14ac:dyDescent="0.3">
      <c r="B32" t="s">
        <v>368</v>
      </c>
      <c r="C32" t="s">
        <v>345</v>
      </c>
      <c r="D32" t="s">
        <v>179</v>
      </c>
      <c r="E32" s="8" t="s">
        <v>102</v>
      </c>
      <c r="F32" s="9">
        <v>549</v>
      </c>
      <c r="G32" s="10">
        <v>0.3</v>
      </c>
      <c r="H32" s="11">
        <f t="shared" si="3"/>
        <v>384.29999999999995</v>
      </c>
      <c r="I32" s="58">
        <v>0</v>
      </c>
      <c r="J32" s="25">
        <f t="shared" si="1"/>
        <v>0</v>
      </c>
      <c r="K32" t="s">
        <v>359</v>
      </c>
      <c r="L32" t="s">
        <v>360</v>
      </c>
    </row>
    <row r="33" spans="1:12" ht="13" x14ac:dyDescent="0.3">
      <c r="B33" t="s">
        <v>369</v>
      </c>
      <c r="C33" t="s">
        <v>370</v>
      </c>
      <c r="D33" t="s">
        <v>179</v>
      </c>
      <c r="E33" s="8" t="s">
        <v>102</v>
      </c>
      <c r="F33" s="9">
        <v>549</v>
      </c>
      <c r="G33" s="10">
        <v>0.3</v>
      </c>
      <c r="H33" s="11">
        <f t="shared" si="3"/>
        <v>384.29999999999995</v>
      </c>
      <c r="I33" s="58">
        <v>0</v>
      </c>
      <c r="J33" s="25">
        <f t="shared" si="1"/>
        <v>0</v>
      </c>
      <c r="K33" t="s">
        <v>359</v>
      </c>
      <c r="L33" t="s">
        <v>360</v>
      </c>
    </row>
    <row r="34" spans="1:12" x14ac:dyDescent="0.25">
      <c r="I34" s="58"/>
      <c r="J34" s="25"/>
    </row>
    <row r="35" spans="1:12" ht="13" x14ac:dyDescent="0.3">
      <c r="A35" s="8"/>
      <c r="B35" s="8" t="s">
        <v>373</v>
      </c>
      <c r="C35" s="8" t="s">
        <v>84</v>
      </c>
      <c r="D35" s="8" t="s">
        <v>374</v>
      </c>
      <c r="E35" s="8" t="s">
        <v>102</v>
      </c>
      <c r="F35" s="9">
        <v>999</v>
      </c>
      <c r="G35" s="10">
        <v>0.3</v>
      </c>
      <c r="H35" s="11">
        <f t="shared" ref="H35:H42" si="4">F35*(1-G35)</f>
        <v>699.3</v>
      </c>
      <c r="I35" s="58">
        <v>0</v>
      </c>
      <c r="J35" s="25">
        <f t="shared" si="1"/>
        <v>0</v>
      </c>
      <c r="K35" t="s">
        <v>371</v>
      </c>
      <c r="L35" t="s">
        <v>372</v>
      </c>
    </row>
    <row r="36" spans="1:12" ht="13" x14ac:dyDescent="0.3">
      <c r="B36" s="8" t="s">
        <v>375</v>
      </c>
      <c r="C36" t="s">
        <v>334</v>
      </c>
      <c r="D36" s="8" t="s">
        <v>374</v>
      </c>
      <c r="E36" s="8" t="s">
        <v>102</v>
      </c>
      <c r="F36" s="9">
        <v>999</v>
      </c>
      <c r="G36" s="10">
        <v>0.3</v>
      </c>
      <c r="H36" s="11">
        <f t="shared" si="4"/>
        <v>699.3</v>
      </c>
      <c r="I36" s="58">
        <v>0</v>
      </c>
      <c r="J36" s="25">
        <f t="shared" si="1"/>
        <v>0</v>
      </c>
      <c r="K36" t="s">
        <v>371</v>
      </c>
      <c r="L36" t="s">
        <v>372</v>
      </c>
    </row>
    <row r="37" spans="1:12" ht="13" x14ac:dyDescent="0.3">
      <c r="B37" s="8" t="s">
        <v>376</v>
      </c>
      <c r="C37" t="s">
        <v>336</v>
      </c>
      <c r="D37" s="8" t="s">
        <v>374</v>
      </c>
      <c r="E37" s="8" t="s">
        <v>102</v>
      </c>
      <c r="F37" s="9">
        <v>999</v>
      </c>
      <c r="G37" s="10">
        <v>0.3</v>
      </c>
      <c r="H37" s="11">
        <f t="shared" si="4"/>
        <v>699.3</v>
      </c>
      <c r="I37" s="58">
        <v>0</v>
      </c>
      <c r="J37" s="25">
        <f t="shared" si="1"/>
        <v>0</v>
      </c>
      <c r="K37" t="s">
        <v>371</v>
      </c>
      <c r="L37" t="s">
        <v>372</v>
      </c>
    </row>
    <row r="38" spans="1:12" ht="13" x14ac:dyDescent="0.3">
      <c r="B38" s="8" t="s">
        <v>377</v>
      </c>
      <c r="C38" t="s">
        <v>345</v>
      </c>
      <c r="D38" s="8" t="s">
        <v>374</v>
      </c>
      <c r="E38" s="8" t="s">
        <v>102</v>
      </c>
      <c r="F38" s="9">
        <v>999</v>
      </c>
      <c r="G38" s="10">
        <v>0.3</v>
      </c>
      <c r="H38" s="11">
        <f t="shared" si="4"/>
        <v>699.3</v>
      </c>
      <c r="I38" s="58">
        <v>0</v>
      </c>
      <c r="J38" s="25">
        <f t="shared" si="1"/>
        <v>0</v>
      </c>
      <c r="K38" t="s">
        <v>371</v>
      </c>
      <c r="L38" t="s">
        <v>372</v>
      </c>
    </row>
    <row r="39" spans="1:12" ht="13" x14ac:dyDescent="0.3">
      <c r="B39" t="s">
        <v>378</v>
      </c>
      <c r="C39" t="s">
        <v>338</v>
      </c>
      <c r="D39" t="s">
        <v>178</v>
      </c>
      <c r="E39" s="8" t="s">
        <v>102</v>
      </c>
      <c r="F39" s="9">
        <v>999</v>
      </c>
      <c r="G39" s="10">
        <v>0.3</v>
      </c>
      <c r="H39" s="11">
        <f t="shared" si="4"/>
        <v>699.3</v>
      </c>
      <c r="I39" s="58">
        <v>0</v>
      </c>
      <c r="J39" s="25">
        <f t="shared" si="1"/>
        <v>0</v>
      </c>
      <c r="K39" t="s">
        <v>371</v>
      </c>
      <c r="L39" t="s">
        <v>372</v>
      </c>
    </row>
    <row r="40" spans="1:12" ht="13" x14ac:dyDescent="0.3">
      <c r="B40" t="s">
        <v>379</v>
      </c>
      <c r="C40" t="s">
        <v>84</v>
      </c>
      <c r="D40" t="s">
        <v>178</v>
      </c>
      <c r="E40" s="8" t="s">
        <v>102</v>
      </c>
      <c r="F40" s="9">
        <v>999</v>
      </c>
      <c r="G40" s="10">
        <v>0.3</v>
      </c>
      <c r="H40" s="11">
        <f t="shared" si="4"/>
        <v>699.3</v>
      </c>
      <c r="I40" s="58">
        <v>0</v>
      </c>
      <c r="J40" s="25">
        <f t="shared" si="1"/>
        <v>0</v>
      </c>
      <c r="K40" t="s">
        <v>371</v>
      </c>
      <c r="L40" t="s">
        <v>372</v>
      </c>
    </row>
    <row r="41" spans="1:12" ht="13" x14ac:dyDescent="0.3">
      <c r="B41" t="s">
        <v>380</v>
      </c>
      <c r="C41" t="s">
        <v>334</v>
      </c>
      <c r="D41" t="s">
        <v>178</v>
      </c>
      <c r="E41" s="8" t="s">
        <v>102</v>
      </c>
      <c r="F41" s="9">
        <v>999</v>
      </c>
      <c r="G41" s="10">
        <v>0.3</v>
      </c>
      <c r="H41" s="11">
        <f t="shared" si="4"/>
        <v>699.3</v>
      </c>
      <c r="I41" s="58">
        <v>0</v>
      </c>
      <c r="J41" s="25">
        <f t="shared" si="1"/>
        <v>0</v>
      </c>
      <c r="K41" t="s">
        <v>371</v>
      </c>
      <c r="L41" t="s">
        <v>372</v>
      </c>
    </row>
    <row r="42" spans="1:12" ht="13" x14ac:dyDescent="0.3">
      <c r="B42" t="s">
        <v>381</v>
      </c>
      <c r="C42" t="s">
        <v>345</v>
      </c>
      <c r="D42" t="s">
        <v>178</v>
      </c>
      <c r="E42" s="8" t="s">
        <v>102</v>
      </c>
      <c r="F42" s="9">
        <v>999</v>
      </c>
      <c r="G42" s="10">
        <v>0.3</v>
      </c>
      <c r="H42" s="11">
        <f t="shared" si="4"/>
        <v>699.3</v>
      </c>
      <c r="I42" s="58">
        <v>0</v>
      </c>
      <c r="J42" s="25">
        <f t="shared" si="1"/>
        <v>0</v>
      </c>
      <c r="K42" t="s">
        <v>371</v>
      </c>
      <c r="L42" t="s">
        <v>372</v>
      </c>
    </row>
    <row r="43" spans="1:12" x14ac:dyDescent="0.25">
      <c r="I43" s="58"/>
      <c r="J43" s="25"/>
    </row>
    <row r="44" spans="1:12" x14ac:dyDescent="0.25">
      <c r="I44" s="58"/>
      <c r="J44" s="25"/>
      <c r="K44" t="s">
        <v>382</v>
      </c>
    </row>
    <row r="45" spans="1:12" ht="13" x14ac:dyDescent="0.3">
      <c r="A45" s="8"/>
      <c r="B45" s="8" t="s">
        <v>383</v>
      </c>
      <c r="C45" s="8" t="s">
        <v>84</v>
      </c>
      <c r="D45" s="8" t="s">
        <v>192</v>
      </c>
      <c r="E45" s="8" t="s">
        <v>102</v>
      </c>
      <c r="F45" s="9">
        <v>249</v>
      </c>
      <c r="G45" s="10">
        <v>0.3</v>
      </c>
      <c r="H45" s="11">
        <f>F45*(1-G45)</f>
        <v>174.29999999999998</v>
      </c>
      <c r="I45" s="58">
        <v>0</v>
      </c>
      <c r="J45" s="25">
        <f t="shared" si="1"/>
        <v>0</v>
      </c>
      <c r="K45" t="s">
        <v>371</v>
      </c>
      <c r="L45" t="s">
        <v>372</v>
      </c>
    </row>
    <row r="46" spans="1:12" ht="13" x14ac:dyDescent="0.3">
      <c r="B46" s="8" t="s">
        <v>384</v>
      </c>
      <c r="C46" t="s">
        <v>334</v>
      </c>
      <c r="D46" s="8" t="s">
        <v>192</v>
      </c>
      <c r="E46" s="8" t="s">
        <v>102</v>
      </c>
      <c r="F46" s="9">
        <v>249</v>
      </c>
      <c r="G46" s="10">
        <v>0.3</v>
      </c>
      <c r="H46" s="11">
        <f>F46*(1-G46)</f>
        <v>174.29999999999998</v>
      </c>
      <c r="I46" s="58">
        <v>0</v>
      </c>
      <c r="J46" s="25">
        <f t="shared" si="1"/>
        <v>0</v>
      </c>
      <c r="K46" t="s">
        <v>371</v>
      </c>
      <c r="L46" t="s">
        <v>372</v>
      </c>
    </row>
    <row r="47" spans="1:12" ht="13" x14ac:dyDescent="0.3">
      <c r="B47" s="8" t="s">
        <v>385</v>
      </c>
      <c r="C47" t="s">
        <v>336</v>
      </c>
      <c r="D47" s="8" t="s">
        <v>192</v>
      </c>
      <c r="E47" s="8" t="s">
        <v>102</v>
      </c>
      <c r="F47" s="9">
        <v>249</v>
      </c>
      <c r="G47" s="10">
        <v>0.3</v>
      </c>
      <c r="H47" s="11">
        <f>F47*(1-G47)</f>
        <v>174.29999999999998</v>
      </c>
      <c r="I47" s="58">
        <v>0</v>
      </c>
      <c r="J47" s="25">
        <f t="shared" si="1"/>
        <v>0</v>
      </c>
      <c r="K47" t="s">
        <v>371</v>
      </c>
      <c r="L47" t="s">
        <v>372</v>
      </c>
    </row>
    <row r="48" spans="1:12" ht="13" x14ac:dyDescent="0.3">
      <c r="B48" s="8" t="s">
        <v>386</v>
      </c>
      <c r="C48" t="s">
        <v>345</v>
      </c>
      <c r="D48" s="8" t="s">
        <v>192</v>
      </c>
      <c r="E48" s="8" t="s">
        <v>102</v>
      </c>
      <c r="F48" s="9">
        <v>249</v>
      </c>
      <c r="G48" s="10">
        <v>0.3</v>
      </c>
      <c r="H48" s="11">
        <f>F48*(1-G48)</f>
        <v>174.29999999999998</v>
      </c>
      <c r="I48" s="58">
        <v>0</v>
      </c>
      <c r="J48" s="25">
        <f t="shared" si="1"/>
        <v>0</v>
      </c>
      <c r="K48" t="s">
        <v>371</v>
      </c>
      <c r="L48" t="s">
        <v>372</v>
      </c>
    </row>
  </sheetData>
  <sheetProtection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Roman,Normal"&amp;12Sida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14170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Min Beställning</vt:lpstr>
      <vt:lpstr>Vallatillbehör</vt:lpstr>
      <vt:lpstr>Handskar</vt:lpstr>
      <vt:lpstr>Stavar</vt:lpstr>
      <vt:lpstr>Övrigt</vt:lpstr>
      <vt:lpstr>Glidvalla</vt:lpstr>
      <vt:lpstr>Fästvalla</vt:lpstr>
      <vt:lpstr>Rullskidor och tillbehör</vt:lpstr>
      <vt:lpstr>New Fluor Free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Häggroth</dc:creator>
  <dc:description/>
  <cp:lastModifiedBy>Jan Häggroth</cp:lastModifiedBy>
  <cp:revision>6</cp:revision>
  <dcterms:created xsi:type="dcterms:W3CDTF">2019-09-02T20:46:10Z</dcterms:created>
  <dcterms:modified xsi:type="dcterms:W3CDTF">2022-11-05T15:16:39Z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